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3" activeTab="3"/>
  </bookViews>
  <sheets>
    <sheet name="Прил.5 (2)" sheetId="1" state="hidden" r:id="rId1"/>
    <sheet name="для депутатов" sheetId="2" state="hidden" r:id="rId2"/>
    <sheet name="Лист1" sheetId="3" state="hidden" r:id="rId3"/>
    <sheet name="прил 3" sheetId="4" r:id="rId4"/>
  </sheets>
  <definedNames>
    <definedName name="_xlnm.Print_Area" localSheetId="1">'для депутатов'!$A$1:$I$208</definedName>
    <definedName name="_xlnm.Print_Area" localSheetId="0">'Прил.5 (2)'!$A$1:$I$249</definedName>
  </definedNames>
  <calcPr fullCalcOnLoad="1"/>
</workbook>
</file>

<file path=xl/sharedStrings.xml><?xml version="1.0" encoding="utf-8"?>
<sst xmlns="http://schemas.openxmlformats.org/spreadsheetml/2006/main" count="3774" uniqueCount="381">
  <si>
    <t>Приложение 5</t>
  </si>
  <si>
    <t>к  решению Совета депутатов</t>
  </si>
  <si>
    <t>сельского поселения Выкатной</t>
  </si>
  <si>
    <t>от 24.12.2018 №7</t>
  </si>
  <si>
    <t>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год</t>
  </si>
  <si>
    <t>(тыс.рублей)</t>
  </si>
  <si>
    <t>Наименование  показателя</t>
  </si>
  <si>
    <t>Вед</t>
  </si>
  <si>
    <t>Рз</t>
  </si>
  <si>
    <t>ПР</t>
  </si>
  <si>
    <t>ЦСР</t>
  </si>
  <si>
    <t>ВР</t>
  </si>
  <si>
    <t>Расходы, всего</t>
  </si>
  <si>
    <t xml:space="preserve">Расходы, осуществляемые по вопросам местного значения                   </t>
  </si>
  <si>
    <t xml:space="preserve">Расходы, осуществляемые за счет субвенций и субсидий, предоставляемых из бюджета автономного округа        </t>
  </si>
  <si>
    <t>Разница</t>
  </si>
  <si>
    <t>ВСЕГО</t>
  </si>
  <si>
    <t>Дотации</t>
  </si>
  <si>
    <t>ПВУ</t>
  </si>
  <si>
    <t>ЗАГС</t>
  </si>
  <si>
    <t>Доходы</t>
  </si>
  <si>
    <t>Индексация ФОТ</t>
  </si>
  <si>
    <t>Вертол. Площадки</t>
  </si>
  <si>
    <t>Повыш. з/пл. ( КЦСР 7010059)</t>
  </si>
  <si>
    <t>Программы</t>
  </si>
  <si>
    <t>ВСЕГО: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</si>
  <si>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</si>
  <si>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</si>
  <si>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</si>
  <si>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</si>
  <si>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</si>
  <si>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0000000000</t>
  </si>
  <si>
    <t>000</t>
  </si>
  <si>
    <t>Ведомственная
программа «Обеспечение 
деятельности администрации 
сельского  поселения Выкатной
на 2019 – 2021 годы"</t>
  </si>
  <si>
    <t>8010000000</t>
  </si>
  <si>
    <t>Глава муниципального образования</t>
  </si>
  <si>
    <t>8010002030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</si>
  <si>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</si>
  <si>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</si>
  <si>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</si>
  <si>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</si>
  <si>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</si>
  <si>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</si>
  <si>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государственных(муниципальных) органов 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</si>
  <si>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</si>
  <si>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</si>
  <si>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</si>
  <si>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</si>
  <si>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</si>
  <si>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функций органов местного самоуправления (денежное содержание ДМС)</t>
  </si>
  <si>
    <t>8010002040</t>
  </si>
  <si>
    <t>Обеспечение функций органов местного самоуправления (должности не отнесенные к ДМС)</t>
  </si>
  <si>
    <t>8010002050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</si>
  <si>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</si>
  <si>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</si>
  <si>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00000000000</t>
  </si>
  <si>
    <t xml:space="preserve">Непрограммные расходы </t>
  </si>
  <si>
    <t>7000000000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</si>
  <si>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</si>
  <si>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</si>
  <si>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</si>
  <si>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</si>
  <si>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</si>
  <si>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</si>
  <si>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</si>
  <si>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07</t>
  </si>
  <si>
    <t>7000002090</t>
  </si>
  <si>
    <t>Иные бюджетные ассигнования</t>
  </si>
  <si>
    <t>800</t>
  </si>
  <si>
    <t>Специальные расходы</t>
  </si>
  <si>
    <t>880</t>
  </si>
  <si>
    <t>Проведение выборов в сельском поселении</t>
  </si>
  <si>
    <t>Другие общегосударственные вопросы</t>
  </si>
  <si>
    <t>Ведомственная
программа «Обеспечение 
деятельности администрации 
сельского  поселения Выкатной
на 2019 – 2021годы"</t>
  </si>
  <si>
    <t>Реализация мероприятий</t>
  </si>
  <si>
    <t>8010002400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</si>
  <si>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</si>
  <si>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</si>
  <si>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</si>
  <si>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</si>
  <si>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</si>
  <si>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</si>
  <si>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*</t>
  </si>
  <si>
    <t>Уплата иных платежей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</si>
  <si>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</si>
  <si>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</si>
  <si>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</si>
  <si>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</si>
  <si>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Органы юстиции</t>
  </si>
  <si>
    <t>Муниципальная программа «Повышение эффективности муниципального управления Ханты-Мансийского района на 2019 - 2021 годы»</t>
  </si>
  <si>
    <t>3300000000</t>
  </si>
  <si>
    <t>Основное мероприятие "Выполнения отдельных государственных полномочий»</t>
  </si>
  <si>
    <t>3300400000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</si>
  <si>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</si>
  <si>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3300459300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</si>
  <si>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</si>
  <si>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</si>
  <si>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000000000</t>
  </si>
  <si>
    <t>Муниципальная программа «Защита населения и территорий от чрезвычайных
ситуаций, обеспечение пожарной безопасности в сельском поселении Выкатной на 2019-2021 годы»</t>
  </si>
  <si>
    <t>Муниципальная программа «Безопасность жизнедеятельности в Ханты-Мансийском районе на 2019 – 2021 годы»</t>
  </si>
  <si>
    <t>650</t>
  </si>
  <si>
    <t>1400000000</t>
  </si>
  <si>
    <t>Подпрограмма "Укрепление пожарной безопасности в Ханты-Мансийском районе"</t>
  </si>
  <si>
    <t>1420000000</t>
  </si>
  <si>
    <t>Основное мероприятие «Защита сельских населенных пунктов, расположенных в лесных массивах, от лесных пожаров»</t>
  </si>
  <si>
    <t>1420100000</t>
  </si>
  <si>
    <t>Устройство защитных противопожарных полос в населенных пунктах района</t>
  </si>
  <si>
    <t>1420120803</t>
  </si>
  <si>
    <t>200</t>
  </si>
  <si>
    <t>240</t>
  </si>
  <si>
    <t>244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</si>
  <si>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</si>
  <si>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</si>
  <si>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
 «Профилактика правонарушений,
в сфере обеспечения общественной безопасности в Ханты-Мансийском районе на 2019 – 2021 годы»</t>
  </si>
  <si>
    <t>Подпрограмма "Профилактика правонарушений"</t>
  </si>
  <si>
    <t>Основное мероприятие «Создание условий для деятельности народных дружин в сельских поселениях»</t>
  </si>
  <si>
    <t>Субсидии для создания условий для деятельности народных дружин (ОБ)</t>
  </si>
  <si>
    <t>Иные выплаты, за исключением фонда оплаты труда государственных (муниципальных) органов лицам,привлекаемым согласно законодательству для выполнения отдельных полномочий</t>
  </si>
  <si>
    <t>123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</si>
  <si>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2016 – 2020 годы»</t>
  </si>
  <si>
    <t xml:space="preserve">Реализация мероприятий, софинансирование государственных программ, бюджет сельского поселения </t>
  </si>
  <si>
    <t>13101S2300</t>
  </si>
  <si>
    <t>Иные межбюджетные трансферты на по созданию условий для деятельности народных дружин в сельских поселенияхв рамках подпрограммы"Профилактика правонарушений"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правонарушенеий, терроризма и экстремизма, незаконного оборота и потребления наркотических средстви психотропных веществ в Ханты-Мансийском районе на 2014-2019 годы"</t>
  </si>
  <si>
    <t>1310120804</t>
  </si>
  <si>
    <t>Национальная экономика</t>
  </si>
  <si>
    <t>Общеэкономические вопросы</t>
  </si>
  <si>
    <t>Муниципальная программа «Содействие занятости населения Ханты-Мансийского района на 2014 – 2018 годы»</t>
  </si>
  <si>
    <t>0700000000</t>
  </si>
  <si>
    <t>Подпрограмма "Организация оплачиваемых общественных работ"</t>
  </si>
  <si>
    <t>0710000000</t>
  </si>
  <si>
    <t>Основное мероприятие "Содействие улучшению ситуации на рынке труда"</t>
  </si>
  <si>
    <t>0710100000</t>
  </si>
  <si>
    <t>0710199990</t>
  </si>
  <si>
    <t>Муниципальная
программа «Содействие занятости населения 
сельского поселения Выкатной на 2016-2018 годы»</t>
  </si>
  <si>
    <t>0700099990</t>
  </si>
  <si>
    <t>Дорожное хозяйство (дорожные фонды)</t>
  </si>
  <si>
    <t>7000099990</t>
  </si>
  <si>
    <t>Иные межбюджетные трансферты на реализацию мероприятий муниципальной программы "Развитие транспортной системы на территории Ханты-Мансийского района на 2014-2019 годы"</t>
  </si>
  <si>
    <t>1810120801</t>
  </si>
  <si>
    <t>Муниципальная программа "Комплексное развитие транспортной системы на территории Ханты-Мансийского района на 2019-2021годы"</t>
  </si>
  <si>
    <t>1830189010</t>
  </si>
  <si>
    <t>Связь и информатика</t>
  </si>
  <si>
    <t>10</t>
  </si>
  <si>
    <t>Ведомственная
программа «Обеспечение 
деятельности администрации 
сельского  поселения Выкатной
на 2019 – 2021годы</t>
  </si>
  <si>
    <t>Услуги в области информационных технологий</t>
  </si>
  <si>
    <t>Закупка товаров, работ, услуг в сфере информационно-коммуникационных технологий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</si>
  <si>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</si>
  <si>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</si>
  <si>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</si>
  <si>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</si>
  <si>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Жилищно-коммунальное хозяйство</t>
  </si>
  <si>
    <t>05</t>
  </si>
  <si>
    <t>Жилищное хозяйство</t>
  </si>
  <si>
    <t>Муниципальная программа «Улучшение жилищных условий жителей сельского поселения Выкатной на 2019-2021
годы»</t>
  </si>
  <si>
    <t>Благоустройство</t>
  </si>
  <si>
    <t xml:space="preserve">Муниципальная программа "Энергосбережение и повышение энергетической эффективности сельского поселения Выкатной на 2017-2021 годы" </t>
  </si>
  <si>
    <t>3400000000</t>
  </si>
  <si>
    <t>3400099990</t>
  </si>
  <si>
    <t>08</t>
  </si>
  <si>
    <t>1800000000</t>
  </si>
  <si>
    <t>Реализация мероприятий по содержанию вертолетных площадок</t>
  </si>
  <si>
    <t>Охрана окружающей среды</t>
  </si>
  <si>
    <t>Другие вопросы в области охраны окружающей среды</t>
  </si>
  <si>
    <t>Муниципальная программа "Обеспечение экологической безопасности Ханты-Мансийского района на 2019-2021годы"(за счет средств автономного округа)</t>
  </si>
  <si>
    <t>1500000000</t>
  </si>
  <si>
    <t>Подпрограмма 1 «Развитие системы обращения с отходами производства и потребления на территории Ханты-Мансийского района»</t>
  </si>
  <si>
    <t>1510000000</t>
  </si>
  <si>
    <t>Основное мероприятие "Обеспечение регулирования деятельности по обращению с отходами производства и потребления"</t>
  </si>
  <si>
    <t>1510100000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</si>
  <si>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</si>
  <si>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1510184290</t>
  </si>
  <si>
    <t>Реализация мероприятий  по организации деятельности по обращению с твердыми коммунальными отходами</t>
  </si>
  <si>
    <t>1500184290</t>
  </si>
  <si>
    <t>Образование</t>
  </si>
  <si>
    <t>Молодежная политика</t>
  </si>
  <si>
    <t>Муниципальная
программа «Молодежь сельского 
поселения Выкатной на 2019-2021 годы»</t>
  </si>
  <si>
    <t>3200000000</t>
  </si>
  <si>
    <t>3200099990</t>
  </si>
  <si>
    <t>Культура</t>
  </si>
  <si>
    <t>Расходы на выплаты персоналу казенных учреждений</t>
  </si>
  <si>
    <t xml:space="preserve">Фонд оплаты труда казенных учреждений 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</si>
  <si>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</si>
  <si>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азенных учреждений</t>
  </si>
  <si>
    <t>Фонд оплаты труда казенных учреждений (повышение зарплаты отдельным категориям граждан в соответствии с указом президента)</t>
  </si>
  <si>
    <t xml:space="preserve">Иные межбюджетные трансферты на реализацию мероприятий по стимулированию культурного разнообразия в автономном округе в рамках подпрограммы "Укрепление единого культурного пространства" государственной программы "Развитие культуры и туризма в ХМАО-Югре на 2016-2020 годы" </t>
  </si>
  <si>
    <t>7000085190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</si>
  <si>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</si>
  <si>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</si>
  <si>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</si>
  <si>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</si>
  <si>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</si>
  <si>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</si>
  <si>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>11</t>
  </si>
  <si>
    <t>Физическая культура</t>
  </si>
  <si>
    <t>Муниципальная 
программа «Развитие спорта 
и туризма на территории 
сельского поселения Выкатной 
на 2019 – 2021 годы»</t>
  </si>
  <si>
    <t>0600000000</t>
  </si>
  <si>
    <t>0600000590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</si>
  <si>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</si>
  <si>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Проведение мероприятий для детей и молодежи</t>
  </si>
  <si>
    <t>0000000</t>
  </si>
  <si>
    <t>Организационно-воспитательная работа с молодежью</t>
  </si>
  <si>
    <t>4319900</t>
  </si>
  <si>
    <t>001</t>
  </si>
  <si>
    <t>Региональные целевые программы</t>
  </si>
  <si>
    <t>5220000</t>
  </si>
  <si>
    <t>017</t>
  </si>
  <si>
    <t xml:space="preserve">Проведение оздоровительных и других мероприятий для детей и молодежи </t>
  </si>
  <si>
    <t>447</t>
  </si>
  <si>
    <t>Целевые программы муниципальных образований</t>
  </si>
  <si>
    <t>7950000</t>
  </si>
  <si>
    <t>Финансирование экологических отрядов</t>
  </si>
  <si>
    <t>сельского поселения Выкатной Выкатной</t>
  </si>
  <si>
    <t>от 25.12.2015 №68</t>
  </si>
  <si>
    <t>Ведомственная структура расходов бюджета сельского поселения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</t>
  </si>
  <si>
    <t xml:space="preserve">Расходы, осуществляемые за счет Регионального фонда компенсаций и фонда софинансирования        </t>
  </si>
  <si>
    <t>Ведомственная
программа «Обеспечение 
деятельности администрации 
сельского  поселения Выкатной
на 2016 – 2018 годы</t>
  </si>
  <si>
    <t>1900000000</t>
  </si>
  <si>
    <t>1900002030</t>
  </si>
  <si>
    <t>1900002040</t>
  </si>
  <si>
    <t>1900002050</t>
  </si>
  <si>
    <t>1900089020</t>
  </si>
  <si>
    <t>1900099990</t>
  </si>
  <si>
    <t>Муниципальная программа«Комплексные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2018 годы»</t>
  </si>
  <si>
    <t>Подпрограмма  «Обеспечение выполнения отдельных государственных полномочий и функций»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</si>
  <si>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(ФБ)</t>
  </si>
  <si>
    <t>Муниципальная программа «Защита населения и территорий от чрезвычайных
ситуаций, обеспечение пожарной безопасности в сельском поселении Выкатной на 2016-2018 годы»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</si>
  <si>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2016 – 2018 годы»</t>
  </si>
  <si>
    <t>Основное мероприятие «Оказание поддержки гражданам и их объединениям, участвующим в охране общественного порядка, создание условий для деятельности народных дружин в сельских поселениях»</t>
  </si>
  <si>
    <t>Субсидии для создания условий для деятельности народных дружин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</si>
  <si>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</si>
  <si>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1317101</t>
  </si>
  <si>
    <t>Муниципальная программа "Развитие транспортной системы на территории Ханты-Мансийского района на 2014-2017годы"</t>
  </si>
  <si>
    <t>Молодежная политика и оздоровление детей</t>
  </si>
  <si>
    <t>Муниципальная
программа «Молодежь сельского 
поселения Выкатной на 2016-2018 годы»</t>
  </si>
  <si>
    <t>Культура и кинематография</t>
  </si>
  <si>
    <t>Проведение мероприятий в рамках международной экологической акции "Спасти и сохранить"</t>
  </si>
  <si>
    <t>70.1.00.89020</t>
  </si>
  <si>
    <t>Муниципальная 
программа «Развитие спорта 
и туризма на территории 
сельского поселения Выкатной 
на 2016 – 2018 годы»</t>
  </si>
  <si>
    <t>от 00.00.2017 №00</t>
  </si>
  <si>
    <t>Ведомственная структура расходов бюджета сельского поселения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2017 год</t>
  </si>
  <si>
    <t>8010099990</t>
  </si>
  <si>
    <t>1410420802</t>
  </si>
  <si>
    <t>Приложение 3</t>
  </si>
  <si>
    <t xml:space="preserve">к  решению Совета </t>
  </si>
  <si>
    <t xml:space="preserve">депутатов сельского </t>
  </si>
  <si>
    <t>поселения Выкатной</t>
  </si>
  <si>
    <t>От 27.12.2021 № 107</t>
  </si>
  <si>
    <t>Распределение бюджетных ассигнований по 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2021 год</t>
  </si>
  <si>
    <t>(рублей)</t>
  </si>
  <si>
    <t>7000020701</t>
  </si>
  <si>
    <t>Ведомственные целевые программы</t>
  </si>
  <si>
    <t>8000000000</t>
  </si>
  <si>
    <t xml:space="preserve">Ведомственная целевая программа «Обеспечение деятельности администрации 
сельского  поселения Выкатной
на 2021 – 2023 годы". </t>
  </si>
  <si>
    <r>
      <rPr>
        <sz val="14"/>
        <color indexed="8"/>
        <rFont val="Times New Roman"/>
        <family val="1"/>
      </rPr>
      <t>Ведомственная целевая
программа «Обеспечение 
деятельности администрации 
сельского  поселения Выкатной
на 2021 – 2023 годы". Расходы на денежное содержание г</t>
    </r>
    <r>
      <rPr>
        <sz val="14"/>
        <rFont val="Times New Roman"/>
        <family val="1"/>
      </rPr>
      <t>лавы муниципального образования</t>
    </r>
  </si>
  <si>
    <t>7000020702</t>
  </si>
  <si>
    <t>7000020703</t>
  </si>
  <si>
    <t>7000020816</t>
  </si>
  <si>
    <t>7000085150</t>
  </si>
  <si>
    <t>Ведомственная целевая
программа «Обеспечение 
деятельности администрации 
сельского  поселения Выкатной
На 2021 – 2023 годы"</t>
  </si>
  <si>
    <t>Ведомственная целевая программа «Обеспечение деятельности администрации сельского  поселения Выкатной на 2021 – 2023 годы".Обеспечение функций органов местного самоуправления (денежное содержание ДМС)</t>
  </si>
  <si>
    <t>Ведомственная программа «Обеспечение 
деятельности администрации сельского  поселения Выкатной на 2021 – 2023 годы"Обеспечение функций органов местного самоуправления (должности не отнесенные к ДМС)</t>
  </si>
  <si>
    <t xml:space="preserve">Не программные расходы </t>
  </si>
  <si>
    <t>Ведомственная целевая программа «Обеспечение  деятельности администрации 
сельского  поселения Выкатной
на 2021 – 2023годы"</t>
  </si>
  <si>
    <t>Ведомственная целевая программа «Обеспечение  деятельности администрации 
сельского  поселения Выкатной на 2021 – 2023годы". Обеспечение функций органов местного самоуправления реализация мероприятий</t>
  </si>
  <si>
    <t>Закупка энергетических ресурсов</t>
  </si>
  <si>
    <t>Национальная оборона</t>
  </si>
  <si>
    <t>Муниципальная программа «Повышение эффективности муниципального управления Ханты-Мансийского района на 2019 — 2023годы»</t>
  </si>
  <si>
    <t>Субвенция на осуществление полномочий по государственной регистрации актов гражданского состояния в рамках Муниципальная программа"Повышение эффективности муниципального управления Ханты-Мансийского района на 2021-2023годы"  за счет средств Федерального бюджета</t>
  </si>
  <si>
    <t>Муниципальная программа «Безопасность жизнедеятельности в сельском поселении Выкатной на 2021-2023 годы»</t>
  </si>
  <si>
    <t>Подпрограмма " Предупреждение и ликвидация последствий и чрезвычайных ситуаций и стихийных бедствий природного и техногенного характера "</t>
  </si>
  <si>
    <t>Основное мероприятие «Предупреждение и ликвидация последствий чрезвычайных ситуаций и стихийных бедствий природного и техногенного характера»</t>
  </si>
  <si>
    <t>Подпрограмма 2  "Обеспечение пожарной безопасности сельского поселения</t>
  </si>
  <si>
    <t>Основное мероприятие «Мероприятия по обеспечению пожарной безопасности»</t>
  </si>
  <si>
    <t>Подпрограмма 3. «Безопасность населения на водных объектах»</t>
  </si>
  <si>
    <t xml:space="preserve">Основное мероприятие: Организация работы по обеспечению безопасности людей на водных объектах </t>
  </si>
  <si>
    <t>1430199990</t>
  </si>
  <si>
    <t>Межбюджетные трансферты,  передаваемые по соглашениям за счет средств  ПТЭК</t>
  </si>
  <si>
    <t>7000020817</t>
  </si>
  <si>
    <t>Муниципальная программа
 «Профилактика правонарушений,
в сфере обеспечения общественной безопасности в Ханты-Мансийском районе на 2019– 2023 годы»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</si>
  <si>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2021 – 2023 годы»</t>
  </si>
  <si>
    <t>Муниципальная программа «Содействие занятости населения Ханты-Мансийского района на 2021 – 2023 годы»</t>
  </si>
  <si>
    <t>0700100000</t>
  </si>
  <si>
    <t>Реализация мероприятий по содействию трудоустройства граждан в рамках ГП «Поддержка занятости населения» (за счет средств бюджета автономного округа)</t>
  </si>
  <si>
    <t>0700185060</t>
  </si>
  <si>
    <t xml:space="preserve">Расходы на выплаты персоналу казенных учреждений           </t>
  </si>
  <si>
    <t>110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</si>
  <si>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</si>
  <si>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</si>
  <si>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</si>
  <si>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</si>
  <si>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Сельское хозяйство и рыболовство</t>
  </si>
  <si>
    <t>Муниципальная программа «Развитие агропромышленного комплекса  и традиционной хозяйственной деятельности коренных малочисленных народов севера Ханты-Мансийского района на 2019-2023годы»</t>
  </si>
  <si>
    <t>0800000000</t>
  </si>
  <si>
    <t>Подпрограмма 5 «Обеспечение стабильной благополучной эпизоотической обстановки в Ханты-мансийском районе и защита населения от болезней, общих для человека и животных</t>
  </si>
  <si>
    <t>0850000000</t>
  </si>
  <si>
    <t>Основное мероприятие «Проведение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животных»</t>
  </si>
  <si>
    <t>0850100000</t>
  </si>
  <si>
    <t>Расходы на возмещение затрат по осуществлению отлова, транспортировки безнадзорных и бродячих животных на территории Ханты-Мансийского района.</t>
  </si>
  <si>
    <t>0850120827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</si>
  <si>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</si>
  <si>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0850184200</t>
  </si>
  <si>
    <t>Муниципальная программа "Комплексное развитие транспортной системы на территории Ханты-Мансийского района на 2021-2023годы"</t>
  </si>
  <si>
    <t>Подпрограмма 3. Осуществление дорожной деятельности в части содержания автомобильных дорог общего пользования районного значения</t>
  </si>
  <si>
    <t>1830000000</t>
  </si>
  <si>
    <t>Основное мероприятие «Содержание транспортной инфраструктуры»</t>
  </si>
  <si>
    <t>1830100000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</si>
  <si>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соглашениями.</t>
  </si>
  <si>
    <t>Программа комплексного развития транспортной инфраструктуры сельского поселения Выкатной</t>
  </si>
  <si>
    <t>Основное мероприятие 1:" Содержание  автомобильных дорог общего пользования местного значения и искусственных сооружений на них, а также других объектов транспортной инфраструктуры".</t>
  </si>
  <si>
    <t>1800100000</t>
  </si>
  <si>
    <t>1800199990</t>
  </si>
  <si>
    <t>1800299990</t>
  </si>
  <si>
    <t>Прочая закупка товаров, работ и услуг в целяхкапитального ремонта  государственного (муниципального) имущества</t>
  </si>
  <si>
    <t>243</t>
  </si>
  <si>
    <t>Основное мероприятие 3:"Ремонт  автомобильных дорог общего пользования местного значения и искусственных сооружений на них, а также других объектов транспортной инфраструктуры".</t>
  </si>
  <si>
    <t>1800300000</t>
  </si>
  <si>
    <t>1800399990</t>
  </si>
  <si>
    <t>Ведомственная целевая программа «Обеспечение деятельности администрации 
сельского  поселения Выкатной
на 2021 – 2023годы</t>
  </si>
  <si>
    <t>Муниципальная программа «Улучшение жилищных условий жителей сельского поселения Выкатной на 2021-2023
годы»</t>
  </si>
  <si>
    <t>Основное мероприятие: "Ремонт (содержание) муниципального жилого фонда"</t>
  </si>
  <si>
    <t xml:space="preserve">Муниципальная программа "Энергосбережение и повышение энергетической эффективности на территории сельского поселения Выкатной на 2021-2023годы" </t>
  </si>
  <si>
    <t>Основное мероприятие " Организация наружного освещения улиц населенных пунктов сельского поселения"</t>
  </si>
  <si>
    <t>3400100000</t>
  </si>
  <si>
    <t>3400199990</t>
  </si>
  <si>
    <t>247</t>
  </si>
  <si>
    <t>Муниципальная программа «Благоустройство населенных пунктов в сельском поселении Выкатной на 2021-2023годы»</t>
  </si>
  <si>
    <t>3800000000</t>
  </si>
  <si>
    <t>Подпрограмма "Благоустройство населенных пунктов в сельском поселении Выкатнойй"</t>
  </si>
  <si>
    <t>3810000000</t>
  </si>
  <si>
    <t>Основное мероприятие "Организация благоустройства и озеленение территории"</t>
  </si>
  <si>
    <t>3810100000</t>
  </si>
  <si>
    <t>3810199990</t>
  </si>
  <si>
    <t>Основное мероприятие "Создание условий для массового отдыха населения"</t>
  </si>
  <si>
    <t>3810299990</t>
  </si>
  <si>
    <t>Основное мероприятие "Организация ритуальных услуг и содержание мест захоронения"</t>
  </si>
  <si>
    <t>3810399990</t>
  </si>
  <si>
    <t>Не программные мероприятия</t>
  </si>
  <si>
    <t>7000020826</t>
  </si>
  <si>
    <t>Муниципальная программа "Комплексное развитие транспортной системы на территории Ханты-Мансийского района на 2020-2023годы"</t>
  </si>
  <si>
    <t>Основное мероприятие "Благоустройство территорий в населенных пунктах Ханты-Мансийского района"</t>
  </si>
  <si>
    <t>3800200000</t>
  </si>
  <si>
    <t>Муниципальная программа «Благоустройство населенных  пунктов Ханты-Мансийского района на 2021-2025годы» за счет средств ПТЭК</t>
  </si>
  <si>
    <t>3800220817</t>
  </si>
  <si>
    <t>Реализация мероприятий по благоустройству населенных пунктов</t>
  </si>
  <si>
    <t>Муниципальная программа "Обеспечение экологической безопасности Ханты-Мансийского района на 2019-2023годы"(за счет средств автономного округа)</t>
  </si>
  <si>
    <t>Муниципальная программа «Развитие образования в Ханты-Мансийском районе на 2019-2023годы»</t>
  </si>
  <si>
    <t>0200000000</t>
  </si>
  <si>
    <t>Подпрограмма «Дети и молодежь Ханты-Мансийского района»</t>
  </si>
  <si>
    <t>0250000000</t>
  </si>
  <si>
    <t>Основное мероприятие «Организация отдыха и оздоровление детей»</t>
  </si>
  <si>
    <t>0250300000</t>
  </si>
  <si>
    <r>
      <rPr>
        <sz val="14"/>
        <rFont val="Times New Roman"/>
        <family val="1"/>
      </rPr>
      <t xml:space="preserve">Реализация мероприятий </t>
    </r>
    <r>
      <rPr>
        <sz val="14"/>
        <color indexed="8"/>
        <rFont val="Times New Roman"/>
        <family val="1"/>
      </rPr>
      <t xml:space="preserve"> «Организация отдыха и оздоровление детей» (организация работы дворовых площадок в сельских поселениях)</t>
    </r>
  </si>
  <si>
    <t>0250320829</t>
  </si>
  <si>
    <t>Основное мероприятие «Содействие профориентации и карьерным устремлениям молодежи» (организация экологических отрядов)</t>
  </si>
  <si>
    <t>0250400000</t>
  </si>
  <si>
    <t>Реализация мероприятий  «Содействие профориентации и карьерным устремлениям молодежи»</t>
  </si>
  <si>
    <t>0250420825</t>
  </si>
  <si>
    <t>Муниципальная
программа «Молодежь сельского 
поселения Выкатной на 2021-2023 годы»</t>
  </si>
  <si>
    <t>Основное мероприятие: развитие благоприятных условий для успешной социализации и эффективной самореализации молодежи сельского поселения Выкатной</t>
  </si>
  <si>
    <t>3200100000</t>
  </si>
  <si>
    <t>3200199990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</si>
  <si>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</si>
  <si>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7000000601</t>
  </si>
  <si>
    <t>Муниципальная программа «Развитие культуры в сельском поселении  Выкатной  на 2021-2023годы»</t>
  </si>
  <si>
    <t>0500000000</t>
  </si>
  <si>
    <t>Основное мероприятие "Деятельность учреждений клубного типа: клубов, дворцов и домов культуры, домов народного творчества"</t>
  </si>
  <si>
    <t>0500100000</t>
  </si>
  <si>
    <t>0500100590</t>
  </si>
  <si>
    <t xml:space="preserve">Иные межбюджетные трансферты на реализацию мероприятий по содействию местному самоуправлению в развитии исторических и иных местных традиций, созданию условий в рамках муниципальной программы «Культура Ханты-Мансийского района на 2019-2022годы»(за счет средств автономного округа) </t>
  </si>
  <si>
    <t>0500182420</t>
  </si>
  <si>
    <t>05001S2420</t>
  </si>
  <si>
    <t>Основное мероприятие «Стимулирование культурного разнообразия в Ханты-Мансийском районе»</t>
  </si>
  <si>
    <t>Субсидии на содействие развитию исторических и иных местных традиций ( счет средств бюджета автономного округа)</t>
  </si>
  <si>
    <t>Софинансирование мероприятия на содействие развитию исторических и иных местных традиций</t>
  </si>
  <si>
    <t>Здравоохранение</t>
  </si>
  <si>
    <t>Санитарно-эпидемиологическое благополучие</t>
  </si>
  <si>
    <t>Непрограммные мероприятия</t>
  </si>
  <si>
    <t>Муниципальная программа «Развитие и спорта и туризма на территории 
сельского поселения Выкатной 
На 2021 – 2023 годы»</t>
  </si>
  <si>
    <t>Основное мероприятие "Физическая культура и спорт"</t>
  </si>
  <si>
    <t>0600100000</t>
  </si>
  <si>
    <t>0600100590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</si>
</sst>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\-??_р_._-;_-@_-"/>
    <numFmt numFmtId="165" formatCode="0.0"/>
    <numFmt numFmtId="166" formatCode="000"/>
    <numFmt numFmtId="167" formatCode="00"/>
    <numFmt numFmtId="168" formatCode="0000000000"/>
  </numFmts>
  <fonts count="46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59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59" applyFont="1" applyFill="1" applyBorder="1" applyAlignment="1" applyProtection="1">
      <alignment horizontal="center" vertical="center" wrapText="1"/>
      <protection/>
    </xf>
    <xf numFmtId="165" fontId="3" fillId="35" borderId="11" xfId="0" applyNumberFormat="1" applyFont="1" applyFill="1" applyBorder="1" applyAlignment="1">
      <alignment horizontal="center" vertical="center" wrapText="1"/>
    </xf>
    <xf numFmtId="165" fontId="3" fillId="35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59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64" fontId="2" fillId="35" borderId="10" xfId="59" applyFont="1" applyFill="1" applyBorder="1" applyAlignment="1" applyProtection="1">
      <alignment horizontal="center" vertical="center" wrapText="1"/>
      <protection/>
    </xf>
    <xf numFmtId="165" fontId="2" fillId="35" borderId="11" xfId="0" applyNumberFormat="1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59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64" fontId="2" fillId="36" borderId="10" xfId="59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 wrapText="1"/>
    </xf>
    <xf numFmtId="164" fontId="2" fillId="37" borderId="10" xfId="59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164" fontId="3" fillId="36" borderId="10" xfId="59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7" fillId="0" borderId="10" xfId="59" applyFont="1" applyFill="1" applyBorder="1" applyAlignment="1" applyProtection="1">
      <alignment horizontal="center" vertical="center" wrapText="1"/>
      <protection/>
    </xf>
    <xf numFmtId="164" fontId="7" fillId="33" borderId="10" xfId="59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" fillId="38" borderId="10" xfId="0" applyFont="1" applyFill="1" applyBorder="1" applyAlignment="1">
      <alignment horizontal="left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164" fontId="2" fillId="38" borderId="10" xfId="59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164" fontId="3" fillId="37" borderId="10" xfId="59" applyFont="1" applyFill="1" applyBorder="1" applyAlignment="1" applyProtection="1">
      <alignment horizontal="center" vertical="center" wrapText="1"/>
      <protection/>
    </xf>
    <xf numFmtId="164" fontId="8" fillId="0" borderId="10" xfId="59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164" fontId="7" fillId="37" borderId="10" xfId="59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justify"/>
    </xf>
    <xf numFmtId="164" fontId="3" fillId="35" borderId="10" xfId="59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164" fontId="3" fillId="34" borderId="10" xfId="59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39" borderId="0" xfId="0" applyFont="1" applyFill="1" applyAlignment="1">
      <alignment vertical="center" wrapText="1"/>
    </xf>
    <xf numFmtId="164" fontId="7" fillId="35" borderId="10" xfId="59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164" fontId="8" fillId="37" borderId="10" xfId="59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5" fontId="2" fillId="34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6" borderId="10" xfId="0" applyNumberFormat="1" applyFont="1" applyFill="1" applyBorder="1" applyAlignment="1">
      <alignment horizontal="center" vertical="center" wrapText="1"/>
    </xf>
    <xf numFmtId="165" fontId="2" fillId="37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5" fontId="3" fillId="36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165" fontId="2" fillId="38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3" fillId="37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165" fontId="7" fillId="37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65" fontId="3" fillId="34" borderId="10" xfId="0" applyNumberFormat="1" applyFont="1" applyFill="1" applyBorder="1" applyAlignment="1">
      <alignment horizontal="center" vertical="center" wrapText="1"/>
    </xf>
    <xf numFmtId="165" fontId="8" fillId="37" borderId="10" xfId="0" applyNumberFormat="1" applyFont="1" applyFill="1" applyBorder="1" applyAlignment="1">
      <alignment horizontal="center" vertical="center" wrapText="1"/>
    </xf>
    <xf numFmtId="165" fontId="7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5" fillId="35" borderId="0" xfId="0" applyFont="1" applyFill="1" applyAlignment="1">
      <alignment vertical="center" wrapText="1"/>
    </xf>
    <xf numFmtId="164" fontId="8" fillId="35" borderId="10" xfId="59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justify" vertical="center" wrapText="1" readingOrder="1"/>
    </xf>
    <xf numFmtId="0" fontId="5" fillId="0" borderId="16" xfId="0" applyFont="1" applyBorder="1" applyAlignment="1">
      <alignment horizontal="justify" vertical="center" wrapText="1" readingOrder="1"/>
    </xf>
    <xf numFmtId="0" fontId="5" fillId="0" borderId="12" xfId="0" applyFont="1" applyBorder="1" applyAlignment="1">
      <alignment horizontal="justify" vertical="center" wrapText="1" readingOrder="1"/>
    </xf>
    <xf numFmtId="0" fontId="5" fillId="0" borderId="17" xfId="0" applyFont="1" applyBorder="1" applyAlignment="1">
      <alignment horizontal="justify" vertical="center" wrapText="1" readingOrder="1"/>
    </xf>
    <xf numFmtId="0" fontId="5" fillId="0" borderId="10" xfId="0" applyFont="1" applyBorder="1" applyAlignment="1">
      <alignment horizontal="justify" vertical="center" wrapText="1" readingOrder="1"/>
    </xf>
    <xf numFmtId="0" fontId="5" fillId="0" borderId="0" xfId="0" applyFont="1" applyBorder="1" applyAlignment="1">
      <alignment horizontal="justify" vertical="center" wrapText="1" readingOrder="1"/>
    </xf>
    <xf numFmtId="49" fontId="5" fillId="35" borderId="18" xfId="0" applyNumberFormat="1" applyFont="1" applyFill="1" applyBorder="1" applyAlignment="1">
      <alignment horizontal="center" vertical="center"/>
    </xf>
    <xf numFmtId="164" fontId="2" fillId="35" borderId="11" xfId="59" applyFont="1" applyFill="1" applyBorder="1" applyAlignment="1" applyProtection="1">
      <alignment horizontal="center" vertical="center" wrapText="1"/>
      <protection/>
    </xf>
    <xf numFmtId="164" fontId="7" fillId="35" borderId="11" xfId="59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>
      <alignment horizontal="left" vertical="center" wrapText="1"/>
    </xf>
    <xf numFmtId="49" fontId="5" fillId="35" borderId="13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166" fontId="2" fillId="35" borderId="10" xfId="33" applyNumberFormat="1" applyFont="1" applyFill="1" applyBorder="1" applyAlignment="1" applyProtection="1">
      <alignment vertical="center" wrapText="1"/>
      <protection hidden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35" borderId="0" xfId="0" applyFont="1" applyFill="1" applyAlignment="1">
      <alignment horizontal="justify"/>
    </xf>
    <xf numFmtId="0" fontId="5" fillId="0" borderId="10" xfId="0" applyFont="1" applyBorder="1" applyAlignment="1">
      <alignment horizontal="justify" vertical="center" readingOrder="1"/>
    </xf>
    <xf numFmtId="0" fontId="5" fillId="35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readingOrder="1"/>
    </xf>
    <xf numFmtId="0" fontId="6" fillId="0" borderId="12" xfId="0" applyFont="1" applyBorder="1" applyAlignment="1">
      <alignment horizontal="justify" vertical="center" wrapText="1" readingOrder="1"/>
    </xf>
    <xf numFmtId="0" fontId="6" fillId="0" borderId="0" xfId="0" applyFont="1" applyAlignment="1">
      <alignment horizontal="left" vertical="center" wrapText="1"/>
    </xf>
    <xf numFmtId="0" fontId="2" fillId="35" borderId="10" xfId="0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" fontId="7" fillId="35" borderId="10" xfId="59" applyNumberFormat="1" applyFont="1" applyFill="1" applyBorder="1" applyAlignment="1" applyProtection="1">
      <alignment horizontal="center" vertical="center" wrapText="1"/>
      <protection/>
    </xf>
    <xf numFmtId="167" fontId="2" fillId="35" borderId="10" xfId="33" applyNumberFormat="1" applyFont="1" applyFill="1" applyBorder="1" applyAlignment="1" applyProtection="1">
      <alignment vertical="center" wrapText="1"/>
      <protection hidden="1"/>
    </xf>
    <xf numFmtId="168" fontId="2" fillId="35" borderId="10" xfId="33" applyNumberFormat="1" applyFont="1" applyFill="1" applyBorder="1" applyAlignment="1" applyProtection="1">
      <alignment horizontal="center" vertical="center" wrapText="1"/>
      <protection hidden="1"/>
    </xf>
    <xf numFmtId="166" fontId="2" fillId="35" borderId="10" xfId="33" applyNumberFormat="1" applyFont="1" applyFill="1" applyBorder="1" applyAlignment="1" applyProtection="1">
      <alignment horizontal="center" vertical="center" wrapText="1"/>
      <protection hidden="1"/>
    </xf>
    <xf numFmtId="4" fontId="2" fillId="35" borderId="10" xfId="59" applyNumberFormat="1" applyFont="1" applyFill="1" applyBorder="1" applyAlignment="1" applyProtection="1">
      <alignment horizontal="center" vertical="center" wrapText="1"/>
      <protection/>
    </xf>
    <xf numFmtId="4" fontId="2" fillId="35" borderId="10" xfId="33" applyNumberFormat="1" applyFont="1" applyFill="1" applyBorder="1" applyAlignment="1" applyProtection="1">
      <alignment horizontal="center" vertical="center" wrapText="1"/>
      <protection hidden="1"/>
    </xf>
    <xf numFmtId="166" fontId="10" fillId="0" borderId="0" xfId="33" applyNumberFormat="1" applyFont="1" applyFill="1" applyBorder="1" applyAlignment="1" applyProtection="1">
      <alignment wrapText="1"/>
      <protection hidden="1"/>
    </xf>
    <xf numFmtId="166" fontId="11" fillId="0" borderId="0" xfId="33" applyNumberFormat="1" applyFont="1" applyFill="1" applyBorder="1" applyAlignment="1" applyProtection="1">
      <alignment wrapText="1"/>
      <protection hidden="1"/>
    </xf>
    <xf numFmtId="166" fontId="3" fillId="35" borderId="10" xfId="33" applyNumberFormat="1" applyFont="1" applyFill="1" applyBorder="1" applyAlignment="1" applyProtection="1">
      <alignment vertical="center" wrapText="1"/>
      <protection hidden="1"/>
    </xf>
    <xf numFmtId="4" fontId="3" fillId="35" borderId="10" xfId="33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justify" vertical="center" readingOrder="1"/>
    </xf>
    <xf numFmtId="164" fontId="3" fillId="0" borderId="10" xfId="59" applyFont="1" applyFill="1" applyBorder="1" applyAlignment="1" applyProtection="1">
      <alignment horizontal="center" vertical="center" wrapText="1"/>
      <protection/>
    </xf>
    <xf numFmtId="165" fontId="3" fillId="0" borderId="1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C249"/>
  <sheetViews>
    <sheetView zoomScale="54" zoomScaleNormal="54" zoomScalePageLayoutView="0" workbookViewId="0" topLeftCell="A33">
      <selection activeCell="A33" sqref="A33"/>
    </sheetView>
  </sheetViews>
  <sheetFormatPr defaultColWidth="8.875" defaultRowHeight="12.75"/>
  <cols>
    <col min="1" max="1" width="53.625" style="1" customWidth="1"/>
    <col min="2" max="2" width="7.125" style="1" customWidth="1"/>
    <col min="3" max="3" width="5.25390625" style="1" customWidth="1"/>
    <col min="4" max="4" width="5.125" style="1" customWidth="1"/>
    <col min="5" max="5" width="17.625" style="1" customWidth="1"/>
    <col min="6" max="6" width="6.125" style="1" customWidth="1"/>
    <col min="7" max="7" width="19.25390625" style="1" customWidth="1"/>
    <col min="8" max="8" width="19.75390625" style="1" customWidth="1"/>
    <col min="9" max="9" width="15.875" style="1" customWidth="1"/>
    <col min="10" max="10" width="10.125" style="1" hidden="1" customWidth="1"/>
    <col min="11" max="11" width="11.125" style="1" hidden="1" customWidth="1"/>
    <col min="12" max="12" width="9.125" style="1" hidden="1" customWidth="1"/>
    <col min="13" max="13" width="7.25390625" style="1" hidden="1" customWidth="1"/>
    <col min="14" max="14" width="7.125" style="1" hidden="1" customWidth="1"/>
    <col min="15" max="15" width="7.875" style="1" hidden="1" customWidth="1"/>
    <col min="16" max="16" width="7.75390625" style="1" hidden="1" customWidth="1"/>
    <col min="17" max="17" width="8.75390625" style="1" hidden="1" customWidth="1"/>
    <col min="18" max="18" width="11.625" style="1" hidden="1" customWidth="1"/>
    <col min="19" max="19" width="8.75390625" style="1" hidden="1" customWidth="1"/>
    <col min="20" max="20" width="9.625" style="1" hidden="1" customWidth="1"/>
    <col min="21" max="16384" width="8.875" style="1" customWidth="1"/>
  </cols>
  <sheetData>
    <row r="1" spans="7:9" ht="18.75" customHeight="1">
      <c r="G1" s="201" t="s">
        <v>0</v>
      </c>
      <c r="H1" s="201"/>
      <c r="I1" s="201"/>
    </row>
    <row r="2" spans="8:9" ht="18.75" customHeight="1">
      <c r="H2" s="201" t="s">
        <v>1</v>
      </c>
      <c r="I2" s="201"/>
    </row>
    <row r="3" spans="8:9" ht="18.75" customHeight="1">
      <c r="H3" s="201" t="s">
        <v>2</v>
      </c>
      <c r="I3" s="201"/>
    </row>
    <row r="4" spans="8:9" ht="18.75" customHeight="1">
      <c r="H4" s="201" t="s">
        <v>3</v>
      </c>
      <c r="I4" s="201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202" t="s">
        <v>4</v>
      </c>
      <c r="B7" s="202"/>
      <c r="C7" s="202"/>
      <c r="D7" s="202"/>
      <c r="E7" s="202"/>
      <c r="F7" s="202"/>
      <c r="G7" s="202"/>
      <c r="H7" s="202"/>
      <c r="I7" s="202"/>
    </row>
    <row r="8" spans="1:9" ht="37.5">
      <c r="A8" s="3"/>
      <c r="B8" s="3"/>
      <c r="I8" s="2" t="s">
        <v>5</v>
      </c>
    </row>
    <row r="9" spans="1:19" ht="194.2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0">
        <f aca="true" t="shared" si="0" ref="G11:G87">H11+I11</f>
        <v>27940.1</v>
      </c>
      <c r="H11" s="10">
        <f>H12+H58+H68+H114+H157+H180+H190+H201+H225+H232</f>
        <v>27711.399999999998</v>
      </c>
      <c r="I11" s="10">
        <f>I12+I58+I68+I114+I157+I190+I225+I232</f>
        <v>228.7</v>
      </c>
      <c r="J11" s="11">
        <f>K11-G11</f>
        <v>-5832.5999999999985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0">
        <f t="shared" si="0"/>
        <v>10824.699999999999</v>
      </c>
      <c r="H12" s="10">
        <f>H13+H21+H35+H47+H40</f>
        <v>10824.699999999999</v>
      </c>
      <c r="I12" s="10">
        <f>I13+I21+I35+I47</f>
        <v>0</v>
      </c>
    </row>
    <row r="13" spans="1:19" ht="77.25" customHeight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20">
        <f t="shared" si="0"/>
        <v>1173.4</v>
      </c>
      <c r="H13" s="20">
        <f>H14</f>
        <v>1173.4</v>
      </c>
      <c r="I13" s="20">
        <f>I14</f>
        <v>0</v>
      </c>
      <c r="J13" s="21">
        <f>J14</f>
        <v>0</v>
      </c>
      <c r="K13" s="22">
        <f>K14</f>
        <v>0</v>
      </c>
      <c r="L13" s="22">
        <f>L14</f>
        <v>0</v>
      </c>
      <c r="M13" s="22">
        <f>M14</f>
        <v>0</v>
      </c>
      <c r="N13" s="22">
        <f>N14</f>
        <v>0</v>
      </c>
      <c r="O13" s="22">
        <f>O14</f>
        <v>0</v>
      </c>
      <c r="P13" s="22">
        <f>P14</f>
        <v>0</v>
      </c>
      <c r="Q13" s="22">
        <f>Q14</f>
        <v>0</v>
      </c>
      <c r="R13" s="22">
        <f>R14</f>
        <v>0</v>
      </c>
      <c r="S13" s="22">
        <f>S14</f>
        <v>0</v>
      </c>
    </row>
    <row r="14" spans="1:19" ht="96.75" customHeight="1">
      <c r="A14" s="23" t="s">
        <v>33</v>
      </c>
      <c r="B14" s="24">
        <v>650</v>
      </c>
      <c r="C14" s="25" t="s">
        <v>27</v>
      </c>
      <c r="D14" s="25" t="s">
        <v>30</v>
      </c>
      <c r="E14" s="25" t="s">
        <v>34</v>
      </c>
      <c r="F14" s="25" t="s">
        <v>32</v>
      </c>
      <c r="G14" s="20">
        <f t="shared" si="0"/>
        <v>1173.4</v>
      </c>
      <c r="H14" s="26">
        <f>H15</f>
        <v>1173.4</v>
      </c>
      <c r="I14" s="26">
        <f>I15</f>
        <v>0</v>
      </c>
      <c r="J14" s="21">
        <f>J15</f>
        <v>0</v>
      </c>
      <c r="K14" s="22">
        <f>K15</f>
        <v>0</v>
      </c>
      <c r="L14" s="22">
        <f>L15</f>
        <v>0</v>
      </c>
      <c r="M14" s="22">
        <f>M15</f>
        <v>0</v>
      </c>
      <c r="N14" s="22">
        <f>N15</f>
        <v>0</v>
      </c>
      <c r="O14" s="22">
        <f>O15</f>
        <v>0</v>
      </c>
      <c r="P14" s="22">
        <f>P15</f>
        <v>0</v>
      </c>
      <c r="Q14" s="22">
        <f>Q15</f>
        <v>0</v>
      </c>
      <c r="R14" s="22">
        <f>R15</f>
        <v>0</v>
      </c>
      <c r="S14" s="22">
        <f>S15</f>
        <v>0</v>
      </c>
    </row>
    <row r="15" spans="1:19" ht="27" customHeight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36</v>
      </c>
      <c r="F15" s="25" t="s">
        <v>32</v>
      </c>
      <c r="G15" s="20">
        <f t="shared" si="0"/>
        <v>1173.4</v>
      </c>
      <c r="H15" s="26">
        <f>H16</f>
        <v>1173.4</v>
      </c>
      <c r="I15" s="26">
        <f>I16</f>
        <v>0</v>
      </c>
      <c r="J15" s="21">
        <f>J16</f>
        <v>0</v>
      </c>
      <c r="K15" s="22">
        <f>K16</f>
        <v>0</v>
      </c>
      <c r="L15" s="22">
        <f>L16</f>
        <v>0</v>
      </c>
      <c r="M15" s="22">
        <f>M16</f>
        <v>0</v>
      </c>
      <c r="N15" s="22">
        <f>N16</f>
        <v>0</v>
      </c>
      <c r="O15" s="22">
        <f>O16</f>
        <v>0</v>
      </c>
      <c r="P15" s="22">
        <f>P16</f>
        <v>0</v>
      </c>
      <c r="Q15" s="22">
        <f>Q16</f>
        <v>0</v>
      </c>
      <c r="R15" s="22">
        <f>R16</f>
        <v>0</v>
      </c>
      <c r="S15" s="22">
        <f>S16</f>
        <v>0</v>
      </c>
    </row>
    <row r="16" spans="1:9" ht="124.5" customHeight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36</v>
      </c>
      <c r="F16" s="25" t="s">
        <v>38</v>
      </c>
      <c r="G16" s="20">
        <f t="shared" si="0"/>
        <v>1173.4</v>
      </c>
      <c r="H16" s="26">
        <f>H17</f>
        <v>1173.4</v>
      </c>
      <c r="I16" s="26">
        <f>I17</f>
        <v>0</v>
      </c>
    </row>
    <row r="17" spans="1:9" ht="43.5" customHeight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36</v>
      </c>
      <c r="F17" s="25" t="s">
        <v>40</v>
      </c>
      <c r="G17" s="20">
        <f t="shared" si="0"/>
        <v>1173.4</v>
      </c>
      <c r="H17" s="26">
        <f>H18+H20+H19</f>
        <v>1173.4</v>
      </c>
      <c r="I17" s="26">
        <f>I18+I20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36</v>
      </c>
      <c r="F18" s="30" t="s">
        <v>42</v>
      </c>
      <c r="G18" s="20">
        <f t="shared" si="0"/>
        <v>800.1</v>
      </c>
      <c r="H18" s="31">
        <v>800.1</v>
      </c>
      <c r="I18" s="31">
        <v>0</v>
      </c>
    </row>
    <row r="19" spans="1:9" ht="65.25" customHeight="1">
      <c r="A19" s="28" t="s">
        <v>43</v>
      </c>
      <c r="B19" s="29">
        <v>650</v>
      </c>
      <c r="C19" s="30" t="s">
        <v>27</v>
      </c>
      <c r="D19" s="30" t="s">
        <v>30</v>
      </c>
      <c r="E19" s="30" t="s">
        <v>36</v>
      </c>
      <c r="F19" s="30" t="s">
        <v>44</v>
      </c>
      <c r="G19" s="20">
        <f t="shared" si="0"/>
        <v>131.7</v>
      </c>
      <c r="H19" s="31">
        <v>131.7</v>
      </c>
      <c r="I19" s="31"/>
    </row>
    <row r="20" spans="1:9" ht="79.5" customHeight="1">
      <c r="A20" s="28" t="s">
        <v>45</v>
      </c>
      <c r="B20" s="29">
        <v>650</v>
      </c>
      <c r="C20" s="30" t="s">
        <v>27</v>
      </c>
      <c r="D20" s="30" t="s">
        <v>30</v>
      </c>
      <c r="E20" s="30" t="s">
        <v>36</v>
      </c>
      <c r="F20" s="30" t="s">
        <v>46</v>
      </c>
      <c r="G20" s="20">
        <f t="shared" si="0"/>
        <v>241.6</v>
      </c>
      <c r="H20" s="31">
        <v>241.6</v>
      </c>
      <c r="I20" s="31">
        <v>0</v>
      </c>
    </row>
    <row r="21" spans="1:9" ht="96" customHeight="1">
      <c r="A21" s="23" t="s">
        <v>47</v>
      </c>
      <c r="B21" s="24">
        <v>650</v>
      </c>
      <c r="C21" s="25" t="s">
        <v>27</v>
      </c>
      <c r="D21" s="25" t="s">
        <v>48</v>
      </c>
      <c r="E21" s="25" t="s">
        <v>31</v>
      </c>
      <c r="F21" s="25" t="s">
        <v>32</v>
      </c>
      <c r="G21" s="20">
        <f t="shared" si="0"/>
        <v>8355.8</v>
      </c>
      <c r="H21" s="26">
        <f>H22</f>
        <v>8355.8</v>
      </c>
      <c r="I21" s="26">
        <f>I22</f>
        <v>0</v>
      </c>
    </row>
    <row r="22" spans="1:9" ht="93.75">
      <c r="A22" s="23" t="s">
        <v>33</v>
      </c>
      <c r="B22" s="24">
        <v>650</v>
      </c>
      <c r="C22" s="25" t="s">
        <v>27</v>
      </c>
      <c r="D22" s="25" t="s">
        <v>48</v>
      </c>
      <c r="E22" s="25" t="s">
        <v>34</v>
      </c>
      <c r="F22" s="25" t="s">
        <v>32</v>
      </c>
      <c r="G22" s="20">
        <f t="shared" si="0"/>
        <v>8355.8</v>
      </c>
      <c r="H22" s="26">
        <f>H23+H29</f>
        <v>8355.8</v>
      </c>
      <c r="I22" s="26">
        <f>I23+I29</f>
        <v>0</v>
      </c>
    </row>
    <row r="23" spans="1:9" ht="63" customHeight="1">
      <c r="A23" s="23" t="s">
        <v>49</v>
      </c>
      <c r="B23" s="24">
        <v>650</v>
      </c>
      <c r="C23" s="25" t="s">
        <v>27</v>
      </c>
      <c r="D23" s="25" t="s">
        <v>48</v>
      </c>
      <c r="E23" s="25" t="s">
        <v>50</v>
      </c>
      <c r="F23" s="25" t="s">
        <v>32</v>
      </c>
      <c r="G23" s="20">
        <f t="shared" si="0"/>
        <v>2995.7999999999997</v>
      </c>
      <c r="H23" s="26">
        <f>H24</f>
        <v>2995.7999999999997</v>
      </c>
      <c r="I23" s="26">
        <f>I24</f>
        <v>0</v>
      </c>
    </row>
    <row r="24" spans="1:19" ht="118.5" customHeight="1">
      <c r="A24" s="23" t="s">
        <v>37</v>
      </c>
      <c r="B24" s="24">
        <v>650</v>
      </c>
      <c r="C24" s="25" t="s">
        <v>27</v>
      </c>
      <c r="D24" s="25" t="s">
        <v>48</v>
      </c>
      <c r="E24" s="25" t="s">
        <v>50</v>
      </c>
      <c r="F24" s="25" t="s">
        <v>38</v>
      </c>
      <c r="G24" s="20">
        <f t="shared" si="0"/>
        <v>2995.7999999999997</v>
      </c>
      <c r="H24" s="26">
        <f>H25</f>
        <v>2995.7999999999997</v>
      </c>
      <c r="I24" s="26">
        <f>I25</f>
        <v>0</v>
      </c>
      <c r="J24" s="32">
        <f aca="true" t="shared" si="1" ref="J24:S24">J25</f>
        <v>0</v>
      </c>
      <c r="K24" s="33">
        <f t="shared" si="1"/>
        <v>0</v>
      </c>
      <c r="L24" s="33">
        <f t="shared" si="1"/>
        <v>0</v>
      </c>
      <c r="M24" s="33">
        <f t="shared" si="1"/>
        <v>0</v>
      </c>
      <c r="N24" s="33">
        <f t="shared" si="1"/>
        <v>0</v>
      </c>
      <c r="O24" s="33">
        <f t="shared" si="1"/>
        <v>0</v>
      </c>
      <c r="P24" s="33">
        <f t="shared" si="1"/>
        <v>0</v>
      </c>
      <c r="Q24" s="33">
        <f t="shared" si="1"/>
        <v>0</v>
      </c>
      <c r="R24" s="33">
        <f t="shared" si="1"/>
        <v>0</v>
      </c>
      <c r="S24" s="33">
        <f t="shared" si="1"/>
        <v>0</v>
      </c>
    </row>
    <row r="25" spans="1:9" ht="42.75" customHeight="1">
      <c r="A25" s="23" t="s">
        <v>39</v>
      </c>
      <c r="B25" s="24">
        <v>650</v>
      </c>
      <c r="C25" s="25" t="s">
        <v>27</v>
      </c>
      <c r="D25" s="25" t="s">
        <v>48</v>
      </c>
      <c r="E25" s="25" t="s">
        <v>50</v>
      </c>
      <c r="F25" s="25" t="s">
        <v>40</v>
      </c>
      <c r="G25" s="20">
        <f t="shared" si="0"/>
        <v>2995.7999999999997</v>
      </c>
      <c r="H25" s="26">
        <f>H26+H28+H27</f>
        <v>2995.7999999999997</v>
      </c>
      <c r="I25" s="26">
        <f>I26+I28</f>
        <v>0</v>
      </c>
    </row>
    <row r="26" spans="1:9" ht="42" customHeight="1">
      <c r="A26" s="28" t="s">
        <v>41</v>
      </c>
      <c r="B26" s="4">
        <v>650</v>
      </c>
      <c r="C26" s="34" t="s">
        <v>27</v>
      </c>
      <c r="D26" s="34" t="s">
        <v>48</v>
      </c>
      <c r="E26" s="34" t="s">
        <v>50</v>
      </c>
      <c r="F26" s="34" t="s">
        <v>42</v>
      </c>
      <c r="G26" s="20">
        <f t="shared" si="0"/>
        <v>1997.1</v>
      </c>
      <c r="H26" s="31">
        <v>1997.1</v>
      </c>
      <c r="I26" s="35">
        <v>0</v>
      </c>
    </row>
    <row r="27" spans="1:9" ht="69" customHeight="1">
      <c r="A27" s="28" t="s">
        <v>43</v>
      </c>
      <c r="B27" s="4">
        <v>650</v>
      </c>
      <c r="C27" s="34" t="s">
        <v>27</v>
      </c>
      <c r="D27" s="34" t="s">
        <v>48</v>
      </c>
      <c r="E27" s="34" t="s">
        <v>50</v>
      </c>
      <c r="F27" s="34" t="s">
        <v>44</v>
      </c>
      <c r="G27" s="20">
        <f t="shared" si="0"/>
        <v>395.6</v>
      </c>
      <c r="H27" s="31">
        <v>395.6</v>
      </c>
      <c r="I27" s="35"/>
    </row>
    <row r="28" spans="1:9" ht="79.5" customHeight="1">
      <c r="A28" s="28" t="s">
        <v>45</v>
      </c>
      <c r="B28" s="4">
        <v>650</v>
      </c>
      <c r="C28" s="34" t="s">
        <v>27</v>
      </c>
      <c r="D28" s="34" t="s">
        <v>48</v>
      </c>
      <c r="E28" s="34" t="s">
        <v>50</v>
      </c>
      <c r="F28" s="34" t="s">
        <v>46</v>
      </c>
      <c r="G28" s="20">
        <f t="shared" si="0"/>
        <v>603.1</v>
      </c>
      <c r="H28" s="31">
        <v>603.1</v>
      </c>
      <c r="I28" s="35">
        <v>0</v>
      </c>
    </row>
    <row r="29" spans="1:9" ht="65.25" customHeight="1">
      <c r="A29" s="17" t="s">
        <v>51</v>
      </c>
      <c r="B29" s="18">
        <v>650</v>
      </c>
      <c r="C29" s="19" t="s">
        <v>27</v>
      </c>
      <c r="D29" s="19" t="s">
        <v>48</v>
      </c>
      <c r="E29" s="19" t="s">
        <v>52</v>
      </c>
      <c r="F29" s="19" t="s">
        <v>32</v>
      </c>
      <c r="G29" s="20">
        <f t="shared" si="0"/>
        <v>5360</v>
      </c>
      <c r="H29" s="20">
        <f>H30</f>
        <v>5360</v>
      </c>
      <c r="I29" s="20">
        <f>I30</f>
        <v>0</v>
      </c>
    </row>
    <row r="30" spans="1:9" ht="121.5" customHeight="1">
      <c r="A30" s="23" t="s">
        <v>37</v>
      </c>
      <c r="B30" s="24">
        <v>650</v>
      </c>
      <c r="C30" s="25" t="s">
        <v>27</v>
      </c>
      <c r="D30" s="25" t="s">
        <v>48</v>
      </c>
      <c r="E30" s="25" t="s">
        <v>52</v>
      </c>
      <c r="F30" s="25" t="s">
        <v>38</v>
      </c>
      <c r="G30" s="20">
        <f t="shared" si="0"/>
        <v>5360</v>
      </c>
      <c r="H30" s="26">
        <f>H31</f>
        <v>5360</v>
      </c>
      <c r="I30" s="26">
        <f>I31</f>
        <v>0</v>
      </c>
    </row>
    <row r="31" spans="1:9" ht="59.25" customHeight="1">
      <c r="A31" s="23" t="s">
        <v>39</v>
      </c>
      <c r="B31" s="24">
        <v>650</v>
      </c>
      <c r="C31" s="25" t="s">
        <v>27</v>
      </c>
      <c r="D31" s="25" t="s">
        <v>48</v>
      </c>
      <c r="E31" s="25" t="s">
        <v>52</v>
      </c>
      <c r="F31" s="25" t="s">
        <v>40</v>
      </c>
      <c r="G31" s="20">
        <f t="shared" si="0"/>
        <v>5360</v>
      </c>
      <c r="H31" s="26">
        <f>H32+H34+H33</f>
        <v>5360</v>
      </c>
      <c r="I31" s="26">
        <f>I32+I34</f>
        <v>0</v>
      </c>
    </row>
    <row r="32" spans="1:9" ht="48" customHeight="1">
      <c r="A32" s="28" t="s">
        <v>41</v>
      </c>
      <c r="B32" s="4">
        <v>650</v>
      </c>
      <c r="C32" s="34" t="s">
        <v>27</v>
      </c>
      <c r="D32" s="34" t="s">
        <v>48</v>
      </c>
      <c r="E32" s="34" t="s">
        <v>52</v>
      </c>
      <c r="F32" s="34" t="s">
        <v>42</v>
      </c>
      <c r="G32" s="20">
        <f t="shared" si="0"/>
        <v>3880</v>
      </c>
      <c r="H32" s="31">
        <v>3880</v>
      </c>
      <c r="I32" s="35"/>
    </row>
    <row r="33" spans="1:9" ht="68.25" customHeight="1">
      <c r="A33" s="28" t="s">
        <v>43</v>
      </c>
      <c r="B33" s="4">
        <v>650</v>
      </c>
      <c r="C33" s="34" t="s">
        <v>27</v>
      </c>
      <c r="D33" s="34" t="s">
        <v>48</v>
      </c>
      <c r="E33" s="34" t="s">
        <v>52</v>
      </c>
      <c r="F33" s="34" t="s">
        <v>44</v>
      </c>
      <c r="G33" s="20">
        <f t="shared" si="0"/>
        <v>310</v>
      </c>
      <c r="H33" s="31">
        <v>310</v>
      </c>
      <c r="I33" s="35"/>
    </row>
    <row r="34" spans="1:20" ht="81.75" customHeight="1">
      <c r="A34" s="28" t="s">
        <v>45</v>
      </c>
      <c r="B34" s="4">
        <v>650</v>
      </c>
      <c r="C34" s="34" t="s">
        <v>27</v>
      </c>
      <c r="D34" s="34" t="s">
        <v>48</v>
      </c>
      <c r="E34" s="34" t="s">
        <v>52</v>
      </c>
      <c r="F34" s="34" t="s">
        <v>46</v>
      </c>
      <c r="G34" s="20">
        <f t="shared" si="0"/>
        <v>1170</v>
      </c>
      <c r="H34" s="31">
        <v>1170</v>
      </c>
      <c r="I34" s="35">
        <v>0</v>
      </c>
      <c r="T34" s="14">
        <f>H18+H20+H26+H28+H32+H34</f>
        <v>8691.9</v>
      </c>
    </row>
    <row r="35" spans="1:20" ht="81" customHeight="1">
      <c r="A35" s="36" t="s">
        <v>53</v>
      </c>
      <c r="B35" s="37">
        <v>650</v>
      </c>
      <c r="C35" s="38" t="s">
        <v>27</v>
      </c>
      <c r="D35" s="38" t="s">
        <v>54</v>
      </c>
      <c r="E35" s="38" t="s">
        <v>55</v>
      </c>
      <c r="F35" s="38" t="s">
        <v>32</v>
      </c>
      <c r="G35" s="20">
        <f t="shared" si="0"/>
        <v>113.2</v>
      </c>
      <c r="H35" s="39">
        <f>H36</f>
        <v>113.2</v>
      </c>
      <c r="I35" s="39">
        <f>I36</f>
        <v>0</v>
      </c>
      <c r="T35" s="1">
        <v>13.9</v>
      </c>
    </row>
    <row r="36" spans="1:9" ht="18.75">
      <c r="A36" s="27" t="s">
        <v>56</v>
      </c>
      <c r="B36" s="24">
        <v>650</v>
      </c>
      <c r="C36" s="25" t="s">
        <v>27</v>
      </c>
      <c r="D36" s="25" t="s">
        <v>54</v>
      </c>
      <c r="E36" s="25" t="s">
        <v>57</v>
      </c>
      <c r="F36" s="25" t="s">
        <v>32</v>
      </c>
      <c r="G36" s="20">
        <f t="shared" si="0"/>
        <v>113.2</v>
      </c>
      <c r="H36" s="26">
        <f>H37</f>
        <v>113.2</v>
      </c>
      <c r="I36" s="26">
        <f>I37</f>
        <v>0</v>
      </c>
    </row>
    <row r="37" spans="1:9" ht="112.5" customHeight="1">
      <c r="A37" s="23" t="s">
        <v>58</v>
      </c>
      <c r="B37" s="24">
        <v>650</v>
      </c>
      <c r="C37" s="25" t="s">
        <v>27</v>
      </c>
      <c r="D37" s="25" t="s">
        <v>54</v>
      </c>
      <c r="E37" s="25" t="s">
        <v>59</v>
      </c>
      <c r="F37" s="25" t="s">
        <v>32</v>
      </c>
      <c r="G37" s="20">
        <f t="shared" si="0"/>
        <v>113.2</v>
      </c>
      <c r="H37" s="26">
        <f>H38</f>
        <v>113.2</v>
      </c>
      <c r="I37" s="26">
        <f>I38</f>
        <v>0</v>
      </c>
    </row>
    <row r="38" spans="1:9" ht="36" customHeight="1">
      <c r="A38" s="23" t="s">
        <v>60</v>
      </c>
      <c r="B38" s="24">
        <v>650</v>
      </c>
      <c r="C38" s="25" t="s">
        <v>27</v>
      </c>
      <c r="D38" s="25" t="s">
        <v>54</v>
      </c>
      <c r="E38" s="25" t="s">
        <v>59</v>
      </c>
      <c r="F38" s="25" t="s">
        <v>61</v>
      </c>
      <c r="G38" s="20">
        <f t="shared" si="0"/>
        <v>113.2</v>
      </c>
      <c r="H38" s="26">
        <f>H39</f>
        <v>113.2</v>
      </c>
      <c r="I38" s="26">
        <f>I39</f>
        <v>0</v>
      </c>
    </row>
    <row r="39" spans="1:9" ht="36" customHeight="1">
      <c r="A39" s="28" t="s">
        <v>62</v>
      </c>
      <c r="B39" s="4">
        <v>650</v>
      </c>
      <c r="C39" s="40" t="s">
        <v>27</v>
      </c>
      <c r="D39" s="40" t="s">
        <v>54</v>
      </c>
      <c r="E39" s="34" t="s">
        <v>59</v>
      </c>
      <c r="F39" s="40" t="s">
        <v>63</v>
      </c>
      <c r="G39" s="20">
        <f t="shared" si="0"/>
        <v>113.2</v>
      </c>
      <c r="H39" s="35">
        <v>113.2</v>
      </c>
      <c r="I39" s="35">
        <v>0</v>
      </c>
    </row>
    <row r="40" spans="1:21" ht="36" customHeight="1" hidden="1">
      <c r="A40" s="36" t="s">
        <v>64</v>
      </c>
      <c r="B40" s="37">
        <v>650</v>
      </c>
      <c r="C40" s="38" t="s">
        <v>27</v>
      </c>
      <c r="D40" s="38" t="s">
        <v>65</v>
      </c>
      <c r="E40" s="38" t="s">
        <v>55</v>
      </c>
      <c r="F40" s="38" t="s">
        <v>32</v>
      </c>
      <c r="G40" s="20">
        <f t="shared" si="0"/>
        <v>0</v>
      </c>
      <c r="H40" s="39">
        <f>H41</f>
        <v>0</v>
      </c>
      <c r="I40" s="39">
        <f>I41</f>
        <v>0</v>
      </c>
      <c r="U40" s="41"/>
    </row>
    <row r="41" spans="1:21" ht="36" customHeight="1" hidden="1">
      <c r="A41" s="27" t="s">
        <v>56</v>
      </c>
      <c r="B41" s="24">
        <v>650</v>
      </c>
      <c r="C41" s="25" t="s">
        <v>27</v>
      </c>
      <c r="D41" s="25" t="s">
        <v>65</v>
      </c>
      <c r="E41" s="25" t="s">
        <v>57</v>
      </c>
      <c r="F41" s="25" t="s">
        <v>32</v>
      </c>
      <c r="G41" s="20">
        <f t="shared" si="0"/>
        <v>0</v>
      </c>
      <c r="H41" s="26">
        <f>H42</f>
        <v>0</v>
      </c>
      <c r="I41" s="26">
        <f>I42</f>
        <v>0</v>
      </c>
      <c r="U41" s="41"/>
    </row>
    <row r="42" spans="1:21" ht="36" customHeight="1" hidden="1">
      <c r="A42" s="23" t="s">
        <v>64</v>
      </c>
      <c r="B42" s="24">
        <v>650</v>
      </c>
      <c r="C42" s="25" t="s">
        <v>27</v>
      </c>
      <c r="D42" s="25" t="s">
        <v>65</v>
      </c>
      <c r="E42" s="25" t="s">
        <v>66</v>
      </c>
      <c r="F42" s="25" t="s">
        <v>32</v>
      </c>
      <c r="G42" s="20">
        <f t="shared" si="0"/>
        <v>0</v>
      </c>
      <c r="H42" s="26">
        <f>H44</f>
        <v>0</v>
      </c>
      <c r="I42" s="26">
        <f>I44</f>
        <v>0</v>
      </c>
      <c r="U42" s="41"/>
    </row>
    <row r="43" spans="1:21" ht="36" customHeight="1" hidden="1">
      <c r="A43" s="23" t="s">
        <v>67</v>
      </c>
      <c r="B43" s="24">
        <v>650</v>
      </c>
      <c r="C43" s="25" t="s">
        <v>27</v>
      </c>
      <c r="D43" s="25" t="s">
        <v>65</v>
      </c>
      <c r="E43" s="25" t="s">
        <v>66</v>
      </c>
      <c r="F43" s="25" t="s">
        <v>68</v>
      </c>
      <c r="G43" s="20">
        <f t="shared" si="0"/>
        <v>0</v>
      </c>
      <c r="H43" s="26">
        <f>H44</f>
        <v>0</v>
      </c>
      <c r="I43" s="26"/>
      <c r="U43" s="41"/>
    </row>
    <row r="44" spans="1:21" ht="36" customHeight="1" hidden="1">
      <c r="A44" s="23" t="s">
        <v>69</v>
      </c>
      <c r="B44" s="24">
        <v>650</v>
      </c>
      <c r="C44" s="25" t="s">
        <v>27</v>
      </c>
      <c r="D44" s="25" t="s">
        <v>65</v>
      </c>
      <c r="E44" s="25" t="s">
        <v>66</v>
      </c>
      <c r="F44" s="25" t="s">
        <v>70</v>
      </c>
      <c r="G44" s="20">
        <f t="shared" si="0"/>
        <v>0</v>
      </c>
      <c r="H44" s="26">
        <f>H45</f>
        <v>0</v>
      </c>
      <c r="I44" s="26">
        <f>I45</f>
        <v>0</v>
      </c>
      <c r="U44" s="41"/>
    </row>
    <row r="45" spans="1:21" ht="36" customHeight="1" hidden="1">
      <c r="A45" s="42" t="s">
        <v>71</v>
      </c>
      <c r="B45" s="43">
        <v>650</v>
      </c>
      <c r="C45" s="40" t="s">
        <v>27</v>
      </c>
      <c r="D45" s="40" t="s">
        <v>65</v>
      </c>
      <c r="E45" s="40" t="s">
        <v>66</v>
      </c>
      <c r="F45" s="40" t="s">
        <v>32</v>
      </c>
      <c r="G45" s="20">
        <f t="shared" si="0"/>
        <v>0</v>
      </c>
      <c r="H45" s="35">
        <v>0</v>
      </c>
      <c r="I45" s="35">
        <v>0</v>
      </c>
      <c r="U45" s="41"/>
    </row>
    <row r="46" spans="1:21" ht="36" customHeight="1" hidden="1">
      <c r="A46" s="42" t="s">
        <v>69</v>
      </c>
      <c r="B46" s="43">
        <v>650</v>
      </c>
      <c r="C46" s="40" t="s">
        <v>27</v>
      </c>
      <c r="D46" s="40" t="s">
        <v>65</v>
      </c>
      <c r="E46" s="40" t="s">
        <v>66</v>
      </c>
      <c r="F46" s="40" t="s">
        <v>70</v>
      </c>
      <c r="G46" s="20">
        <f t="shared" si="0"/>
        <v>0</v>
      </c>
      <c r="H46" s="35">
        <v>0</v>
      </c>
      <c r="I46" s="35"/>
      <c r="U46" s="41"/>
    </row>
    <row r="47" spans="1:29" ht="36" customHeight="1">
      <c r="A47" s="44" t="s">
        <v>72</v>
      </c>
      <c r="B47" s="45">
        <v>650</v>
      </c>
      <c r="C47" s="46" t="s">
        <v>27</v>
      </c>
      <c r="D47" s="45">
        <v>13</v>
      </c>
      <c r="E47" s="47" t="s">
        <v>34</v>
      </c>
      <c r="F47" s="47" t="s">
        <v>32</v>
      </c>
      <c r="G47" s="20">
        <f t="shared" si="0"/>
        <v>1182.3</v>
      </c>
      <c r="H47" s="48">
        <f>H48</f>
        <v>1182.3</v>
      </c>
      <c r="I47" s="48">
        <f>I48</f>
        <v>0</v>
      </c>
      <c r="X47" s="49"/>
      <c r="Y47" s="49"/>
      <c r="Z47" s="49"/>
      <c r="AA47" s="49"/>
      <c r="AB47" s="49"/>
      <c r="AC47" s="49"/>
    </row>
    <row r="48" spans="1:29" ht="93.75">
      <c r="A48" s="23" t="s">
        <v>73</v>
      </c>
      <c r="B48" s="50">
        <v>650</v>
      </c>
      <c r="C48" s="51" t="s">
        <v>27</v>
      </c>
      <c r="D48" s="50">
        <v>13</v>
      </c>
      <c r="E48" s="52" t="s">
        <v>34</v>
      </c>
      <c r="F48" s="52" t="s">
        <v>32</v>
      </c>
      <c r="G48" s="20">
        <f t="shared" si="0"/>
        <v>1182.3</v>
      </c>
      <c r="H48" s="26">
        <f>H49</f>
        <v>1182.3</v>
      </c>
      <c r="I48" s="26">
        <f>I49</f>
        <v>0</v>
      </c>
      <c r="X48" s="53"/>
      <c r="Y48" s="54"/>
      <c r="Z48" s="55"/>
      <c r="AA48" s="55"/>
      <c r="AB48" s="55"/>
      <c r="AC48" s="55"/>
    </row>
    <row r="49" spans="1:29" ht="36" customHeight="1">
      <c r="A49" s="23" t="s">
        <v>74</v>
      </c>
      <c r="B49" s="50">
        <v>650</v>
      </c>
      <c r="C49" s="51" t="s">
        <v>27</v>
      </c>
      <c r="D49" s="50">
        <v>13</v>
      </c>
      <c r="E49" s="52" t="s">
        <v>75</v>
      </c>
      <c r="F49" s="52" t="s">
        <v>32</v>
      </c>
      <c r="G49" s="20">
        <f t="shared" si="0"/>
        <v>1182.3</v>
      </c>
      <c r="H49" s="26">
        <f>+H50+H53</f>
        <v>1182.3</v>
      </c>
      <c r="I49" s="26">
        <f>I50+I53</f>
        <v>0</v>
      </c>
      <c r="X49" s="53"/>
      <c r="Y49" s="54"/>
      <c r="Z49" s="55"/>
      <c r="AA49" s="55"/>
      <c r="AB49" s="55"/>
      <c r="AC49" s="55"/>
    </row>
    <row r="50" spans="1:29" ht="56.25" customHeight="1">
      <c r="A50" s="23" t="s">
        <v>76</v>
      </c>
      <c r="B50" s="50">
        <v>650</v>
      </c>
      <c r="C50" s="51" t="s">
        <v>27</v>
      </c>
      <c r="D50" s="50">
        <v>13</v>
      </c>
      <c r="E50" s="52" t="s">
        <v>75</v>
      </c>
      <c r="F50" s="50">
        <v>200</v>
      </c>
      <c r="G50" s="20">
        <f t="shared" si="0"/>
        <v>1127.3</v>
      </c>
      <c r="H50" s="26">
        <f>H51</f>
        <v>1127.3</v>
      </c>
      <c r="I50" s="26">
        <f>I51</f>
        <v>0</v>
      </c>
      <c r="X50" s="49"/>
      <c r="Y50" s="49"/>
      <c r="Z50" s="49"/>
      <c r="AA50" s="49"/>
      <c r="AB50" s="49"/>
      <c r="AC50" s="49"/>
    </row>
    <row r="51" spans="1:9" ht="66.75" customHeight="1">
      <c r="A51" s="23" t="s">
        <v>77</v>
      </c>
      <c r="B51" s="50">
        <v>650</v>
      </c>
      <c r="C51" s="51" t="s">
        <v>27</v>
      </c>
      <c r="D51" s="50">
        <v>13</v>
      </c>
      <c r="E51" s="52" t="s">
        <v>75</v>
      </c>
      <c r="F51" s="50">
        <v>240</v>
      </c>
      <c r="G51" s="20">
        <f t="shared" si="0"/>
        <v>1127.3</v>
      </c>
      <c r="H51" s="26">
        <f>H52</f>
        <v>1127.3</v>
      </c>
      <c r="I51" s="26">
        <f>I52</f>
        <v>0</v>
      </c>
    </row>
    <row r="52" spans="1:9" ht="71.25" customHeight="1">
      <c r="A52" s="28" t="s">
        <v>78</v>
      </c>
      <c r="B52" s="56">
        <v>650</v>
      </c>
      <c r="C52" s="57" t="s">
        <v>27</v>
      </c>
      <c r="D52" s="56">
        <v>13</v>
      </c>
      <c r="E52" s="58" t="s">
        <v>75</v>
      </c>
      <c r="F52" s="56">
        <v>244</v>
      </c>
      <c r="G52" s="20">
        <f t="shared" si="0"/>
        <v>1127.3</v>
      </c>
      <c r="H52" s="35">
        <v>1127.3</v>
      </c>
      <c r="I52" s="35">
        <v>0</v>
      </c>
    </row>
    <row r="53" spans="1:9" ht="36" customHeight="1">
      <c r="A53" s="23" t="s">
        <v>67</v>
      </c>
      <c r="B53" s="50">
        <v>650</v>
      </c>
      <c r="C53" s="51" t="s">
        <v>27</v>
      </c>
      <c r="D53" s="50">
        <v>13</v>
      </c>
      <c r="E53" s="52" t="s">
        <v>75</v>
      </c>
      <c r="F53" s="50">
        <v>800</v>
      </c>
      <c r="G53" s="20">
        <f t="shared" si="0"/>
        <v>55</v>
      </c>
      <c r="H53" s="26">
        <f>H54</f>
        <v>55</v>
      </c>
      <c r="I53" s="26">
        <f>I54</f>
        <v>0</v>
      </c>
    </row>
    <row r="54" spans="1:9" ht="36" customHeight="1">
      <c r="A54" s="23" t="s">
        <v>79</v>
      </c>
      <c r="B54" s="50">
        <v>650</v>
      </c>
      <c r="C54" s="51" t="s">
        <v>27</v>
      </c>
      <c r="D54" s="50">
        <v>13</v>
      </c>
      <c r="E54" s="52" t="s">
        <v>75</v>
      </c>
      <c r="F54" s="50">
        <v>850</v>
      </c>
      <c r="G54" s="20">
        <f t="shared" si="0"/>
        <v>55</v>
      </c>
      <c r="H54" s="26">
        <f>H55+H56+H57</f>
        <v>55</v>
      </c>
      <c r="I54" s="26">
        <f>I55+I56</f>
        <v>0</v>
      </c>
    </row>
    <row r="55" spans="1:9" ht="42" customHeight="1">
      <c r="A55" s="28" t="s">
        <v>80</v>
      </c>
      <c r="B55" s="56">
        <v>650</v>
      </c>
      <c r="C55" s="57" t="s">
        <v>27</v>
      </c>
      <c r="D55" s="56">
        <v>13</v>
      </c>
      <c r="E55" s="58" t="s">
        <v>75</v>
      </c>
      <c r="F55" s="56">
        <v>851</v>
      </c>
      <c r="G55" s="20">
        <f t="shared" si="0"/>
        <v>35</v>
      </c>
      <c r="H55" s="35">
        <v>35</v>
      </c>
      <c r="I55" s="35">
        <v>0</v>
      </c>
    </row>
    <row r="56" spans="1:20" ht="36" customHeight="1">
      <c r="A56" s="28" t="s">
        <v>81</v>
      </c>
      <c r="B56" s="56">
        <v>650</v>
      </c>
      <c r="C56" s="57" t="s">
        <v>27</v>
      </c>
      <c r="D56" s="56">
        <v>13</v>
      </c>
      <c r="E56" s="58" t="s">
        <v>75</v>
      </c>
      <c r="F56" s="56">
        <v>852</v>
      </c>
      <c r="G56" s="20">
        <f t="shared" si="0"/>
        <v>5</v>
      </c>
      <c r="H56" s="35">
        <v>5</v>
      </c>
      <c r="I56" s="35">
        <v>0</v>
      </c>
      <c r="T56" s="1" t="s">
        <v>82</v>
      </c>
    </row>
    <row r="57" spans="1:9" ht="36" customHeight="1">
      <c r="A57" s="28" t="s">
        <v>83</v>
      </c>
      <c r="B57" s="56">
        <v>650</v>
      </c>
      <c r="C57" s="57" t="s">
        <v>27</v>
      </c>
      <c r="D57" s="56">
        <v>13</v>
      </c>
      <c r="E57" s="58" t="s">
        <v>75</v>
      </c>
      <c r="F57" s="56">
        <v>853</v>
      </c>
      <c r="G57" s="20">
        <f t="shared" si="0"/>
        <v>15</v>
      </c>
      <c r="H57" s="35">
        <v>15</v>
      </c>
      <c r="I57" s="35"/>
    </row>
    <row r="58" spans="1:9" ht="53.25" customHeight="1">
      <c r="A58" s="59" t="s">
        <v>84</v>
      </c>
      <c r="B58" s="60">
        <v>650</v>
      </c>
      <c r="C58" s="61" t="s">
        <v>30</v>
      </c>
      <c r="D58" s="61" t="s">
        <v>85</v>
      </c>
      <c r="E58" s="61" t="s">
        <v>31</v>
      </c>
      <c r="F58" s="61" t="s">
        <v>32</v>
      </c>
      <c r="G58" s="20">
        <f t="shared" si="0"/>
        <v>217.79999999999998</v>
      </c>
      <c r="H58" s="62">
        <f>H59</f>
        <v>0</v>
      </c>
      <c r="I58" s="62">
        <f>I59</f>
        <v>217.79999999999998</v>
      </c>
    </row>
    <row r="59" spans="1:9" ht="56.25" customHeight="1">
      <c r="A59" s="27" t="s">
        <v>56</v>
      </c>
      <c r="B59" s="50">
        <v>650</v>
      </c>
      <c r="C59" s="51" t="s">
        <v>30</v>
      </c>
      <c r="D59" s="51" t="s">
        <v>85</v>
      </c>
      <c r="E59" s="50">
        <v>7000000000</v>
      </c>
      <c r="F59" s="51" t="s">
        <v>32</v>
      </c>
      <c r="G59" s="20">
        <f t="shared" si="0"/>
        <v>217.79999999999998</v>
      </c>
      <c r="H59" s="26">
        <f>H60</f>
        <v>0</v>
      </c>
      <c r="I59" s="26">
        <f>I60</f>
        <v>217.79999999999998</v>
      </c>
    </row>
    <row r="60" spans="1:9" ht="56.25" customHeight="1">
      <c r="A60" s="23" t="s">
        <v>86</v>
      </c>
      <c r="B60" s="50">
        <v>650</v>
      </c>
      <c r="C60" s="51" t="s">
        <v>30</v>
      </c>
      <c r="D60" s="51" t="s">
        <v>85</v>
      </c>
      <c r="E60" s="50">
        <v>7000051180</v>
      </c>
      <c r="F60" s="51" t="s">
        <v>32</v>
      </c>
      <c r="G60" s="20">
        <f t="shared" si="0"/>
        <v>217.79999999999998</v>
      </c>
      <c r="H60" s="26">
        <f>H61</f>
        <v>0</v>
      </c>
      <c r="I60" s="26">
        <f>I61</f>
        <v>217.79999999999998</v>
      </c>
    </row>
    <row r="61" spans="1:9" ht="112.5" customHeight="1">
      <c r="A61" s="23" t="s">
        <v>37</v>
      </c>
      <c r="B61" s="50">
        <v>650</v>
      </c>
      <c r="C61" s="51" t="s">
        <v>30</v>
      </c>
      <c r="D61" s="51" t="s">
        <v>85</v>
      </c>
      <c r="E61" s="50">
        <v>7000051180</v>
      </c>
      <c r="F61" s="50">
        <v>100</v>
      </c>
      <c r="G61" s="20">
        <f t="shared" si="0"/>
        <v>217.79999999999998</v>
      </c>
      <c r="H61" s="26">
        <v>0</v>
      </c>
      <c r="I61" s="26">
        <f>I62+I65</f>
        <v>217.79999999999998</v>
      </c>
    </row>
    <row r="62" spans="1:9" ht="45.75" customHeight="1">
      <c r="A62" s="23" t="s">
        <v>39</v>
      </c>
      <c r="B62" s="50">
        <v>650</v>
      </c>
      <c r="C62" s="51" t="s">
        <v>30</v>
      </c>
      <c r="D62" s="51" t="s">
        <v>85</v>
      </c>
      <c r="E62" s="50">
        <v>7000051180</v>
      </c>
      <c r="F62" s="50">
        <v>120</v>
      </c>
      <c r="G62" s="20">
        <f t="shared" si="0"/>
        <v>217.6</v>
      </c>
      <c r="H62" s="26">
        <v>0</v>
      </c>
      <c r="I62" s="26">
        <f>I63+I64</f>
        <v>217.6</v>
      </c>
    </row>
    <row r="63" spans="1:9" ht="45" customHeight="1">
      <c r="A63" s="28" t="s">
        <v>41</v>
      </c>
      <c r="B63" s="56">
        <v>650</v>
      </c>
      <c r="C63" s="57" t="s">
        <v>30</v>
      </c>
      <c r="D63" s="57" t="s">
        <v>85</v>
      </c>
      <c r="E63" s="56">
        <v>7000051180</v>
      </c>
      <c r="F63" s="56">
        <v>121</v>
      </c>
      <c r="G63" s="20">
        <f t="shared" si="0"/>
        <v>167.1</v>
      </c>
      <c r="H63" s="35">
        <v>0</v>
      </c>
      <c r="I63" s="35">
        <v>167.1</v>
      </c>
    </row>
    <row r="64" spans="1:9" ht="80.25" customHeight="1">
      <c r="A64" s="28" t="s">
        <v>45</v>
      </c>
      <c r="B64" s="56">
        <v>650</v>
      </c>
      <c r="C64" s="57" t="s">
        <v>30</v>
      </c>
      <c r="D64" s="57" t="s">
        <v>85</v>
      </c>
      <c r="E64" s="56">
        <v>7000051180</v>
      </c>
      <c r="F64" s="56">
        <v>129</v>
      </c>
      <c r="G64" s="20">
        <f t="shared" si="0"/>
        <v>50.5</v>
      </c>
      <c r="H64" s="35">
        <v>0</v>
      </c>
      <c r="I64" s="35">
        <v>50.5</v>
      </c>
    </row>
    <row r="65" spans="1:9" ht="57.75" customHeight="1">
      <c r="A65" s="23" t="s">
        <v>76</v>
      </c>
      <c r="B65" s="50">
        <v>650</v>
      </c>
      <c r="C65" s="51" t="s">
        <v>30</v>
      </c>
      <c r="D65" s="50" t="s">
        <v>85</v>
      </c>
      <c r="E65" s="50">
        <v>7000051180</v>
      </c>
      <c r="F65" s="50">
        <v>200</v>
      </c>
      <c r="G65" s="20">
        <f t="shared" si="0"/>
        <v>0.2</v>
      </c>
      <c r="H65" s="26">
        <f>H66</f>
        <v>0</v>
      </c>
      <c r="I65" s="26">
        <f>I66</f>
        <v>0.2</v>
      </c>
    </row>
    <row r="66" spans="1:9" ht="63" customHeight="1">
      <c r="A66" s="23" t="s">
        <v>77</v>
      </c>
      <c r="B66" s="50">
        <v>650</v>
      </c>
      <c r="C66" s="51" t="s">
        <v>30</v>
      </c>
      <c r="D66" s="50" t="s">
        <v>85</v>
      </c>
      <c r="E66" s="50">
        <v>7000051180</v>
      </c>
      <c r="F66" s="50">
        <v>240</v>
      </c>
      <c r="G66" s="20">
        <f t="shared" si="0"/>
        <v>0.2</v>
      </c>
      <c r="H66" s="26">
        <f>H67</f>
        <v>0</v>
      </c>
      <c r="I66" s="26">
        <f>I67</f>
        <v>0.2</v>
      </c>
    </row>
    <row r="67" spans="1:9" ht="69" customHeight="1">
      <c r="A67" s="28" t="s">
        <v>78</v>
      </c>
      <c r="B67" s="56">
        <v>650</v>
      </c>
      <c r="C67" s="57" t="s">
        <v>30</v>
      </c>
      <c r="D67" s="56" t="s">
        <v>85</v>
      </c>
      <c r="E67" s="56">
        <v>7000051180</v>
      </c>
      <c r="F67" s="56">
        <v>244</v>
      </c>
      <c r="G67" s="20">
        <f t="shared" si="0"/>
        <v>0.2</v>
      </c>
      <c r="H67" s="35">
        <v>0</v>
      </c>
      <c r="I67" s="35">
        <v>0.2</v>
      </c>
    </row>
    <row r="68" spans="1:9" ht="37.5" customHeight="1">
      <c r="A68" s="63" t="s">
        <v>87</v>
      </c>
      <c r="B68" s="64">
        <v>650</v>
      </c>
      <c r="C68" s="65" t="s">
        <v>85</v>
      </c>
      <c r="D68" s="65" t="s">
        <v>28</v>
      </c>
      <c r="E68" s="65" t="s">
        <v>31</v>
      </c>
      <c r="F68" s="65" t="s">
        <v>32</v>
      </c>
      <c r="G68" s="20">
        <f t="shared" si="0"/>
        <v>98.1</v>
      </c>
      <c r="H68" s="62">
        <f>H69+H81+H94</f>
        <v>87.19999999999999</v>
      </c>
      <c r="I68" s="62">
        <f>I69+I81+I94</f>
        <v>10.9</v>
      </c>
    </row>
    <row r="69" spans="1:9" ht="37.5" customHeight="1">
      <c r="A69" s="28" t="s">
        <v>88</v>
      </c>
      <c r="B69" s="56">
        <v>650</v>
      </c>
      <c r="C69" s="57" t="s">
        <v>85</v>
      </c>
      <c r="D69" s="57" t="s">
        <v>48</v>
      </c>
      <c r="E69" s="57" t="s">
        <v>31</v>
      </c>
      <c r="F69" s="57" t="s">
        <v>32</v>
      </c>
      <c r="G69" s="20">
        <f t="shared" si="0"/>
        <v>10.9</v>
      </c>
      <c r="H69" s="35">
        <f>H70</f>
        <v>0</v>
      </c>
      <c r="I69" s="35">
        <f>I70</f>
        <v>10.9</v>
      </c>
    </row>
    <row r="70" spans="1:9" ht="76.5" customHeight="1">
      <c r="A70" s="66" t="s">
        <v>89</v>
      </c>
      <c r="B70" s="50">
        <v>650</v>
      </c>
      <c r="C70" s="51" t="s">
        <v>85</v>
      </c>
      <c r="D70" s="51" t="s">
        <v>48</v>
      </c>
      <c r="E70" s="51" t="s">
        <v>90</v>
      </c>
      <c r="F70" s="51" t="s">
        <v>32</v>
      </c>
      <c r="G70" s="20">
        <f t="shared" si="0"/>
        <v>10.9</v>
      </c>
      <c r="H70" s="26">
        <f>H71</f>
        <v>0</v>
      </c>
      <c r="I70" s="26">
        <f>I71</f>
        <v>10.9</v>
      </c>
    </row>
    <row r="71" spans="1:9" s="67" customFormat="1" ht="65.25" customHeight="1">
      <c r="A71" s="23" t="s">
        <v>91</v>
      </c>
      <c r="B71" s="50">
        <v>650</v>
      </c>
      <c r="C71" s="51" t="s">
        <v>85</v>
      </c>
      <c r="D71" s="51" t="s">
        <v>48</v>
      </c>
      <c r="E71" s="51" t="s">
        <v>90</v>
      </c>
      <c r="F71" s="51" t="s">
        <v>32</v>
      </c>
      <c r="G71" s="20">
        <f t="shared" si="0"/>
        <v>10.9</v>
      </c>
      <c r="H71" s="26">
        <v>0</v>
      </c>
      <c r="I71" s="26">
        <f>I72</f>
        <v>10.9</v>
      </c>
    </row>
    <row r="72" spans="1:9" s="67" customFormat="1" ht="69" customHeight="1">
      <c r="A72" s="23" t="s">
        <v>91</v>
      </c>
      <c r="B72" s="50">
        <v>650</v>
      </c>
      <c r="C72" s="51" t="s">
        <v>85</v>
      </c>
      <c r="D72" s="51" t="s">
        <v>48</v>
      </c>
      <c r="E72" s="51" t="s">
        <v>92</v>
      </c>
      <c r="F72" s="51" t="s">
        <v>32</v>
      </c>
      <c r="G72" s="20">
        <f t="shared" si="0"/>
        <v>10.9</v>
      </c>
      <c r="H72" s="26">
        <f>H73</f>
        <v>0</v>
      </c>
      <c r="I72" s="26">
        <f>I73</f>
        <v>10.9</v>
      </c>
    </row>
    <row r="73" spans="1:9" s="67" customFormat="1" ht="147" customHeight="1">
      <c r="A73" s="23" t="s">
        <v>93</v>
      </c>
      <c r="B73" s="50">
        <v>650</v>
      </c>
      <c r="C73" s="51" t="s">
        <v>85</v>
      </c>
      <c r="D73" s="51" t="s">
        <v>48</v>
      </c>
      <c r="E73" s="51" t="s">
        <v>94</v>
      </c>
      <c r="F73" s="51" t="s">
        <v>32</v>
      </c>
      <c r="G73" s="20">
        <f t="shared" si="0"/>
        <v>10.9</v>
      </c>
      <c r="H73" s="26">
        <v>0</v>
      </c>
      <c r="I73" s="26">
        <f>I74+I78</f>
        <v>10.9</v>
      </c>
    </row>
    <row r="74" spans="1:9" s="67" customFormat="1" ht="118.5" customHeight="1">
      <c r="A74" s="23" t="s">
        <v>37</v>
      </c>
      <c r="B74" s="50">
        <v>650</v>
      </c>
      <c r="C74" s="51" t="s">
        <v>85</v>
      </c>
      <c r="D74" s="51" t="s">
        <v>48</v>
      </c>
      <c r="E74" s="51" t="s">
        <v>94</v>
      </c>
      <c r="F74" s="51">
        <v>100</v>
      </c>
      <c r="G74" s="20">
        <f t="shared" si="0"/>
        <v>10.9</v>
      </c>
      <c r="H74" s="26">
        <v>0</v>
      </c>
      <c r="I74" s="26">
        <f>I75</f>
        <v>10.9</v>
      </c>
    </row>
    <row r="75" spans="1:9" ht="48" customHeight="1">
      <c r="A75" s="23" t="s">
        <v>39</v>
      </c>
      <c r="B75" s="50">
        <v>650</v>
      </c>
      <c r="C75" s="51" t="s">
        <v>85</v>
      </c>
      <c r="D75" s="51" t="s">
        <v>48</v>
      </c>
      <c r="E75" s="51" t="s">
        <v>94</v>
      </c>
      <c r="F75" s="51">
        <v>120</v>
      </c>
      <c r="G75" s="20">
        <f t="shared" si="0"/>
        <v>10.9</v>
      </c>
      <c r="H75" s="26">
        <f>SUM(H76:H79)</f>
        <v>0</v>
      </c>
      <c r="I75" s="26">
        <f>I76+I77</f>
        <v>10.9</v>
      </c>
    </row>
    <row r="76" spans="1:9" ht="50.25" customHeight="1">
      <c r="A76" s="28" t="s">
        <v>41</v>
      </c>
      <c r="B76" s="56">
        <v>650</v>
      </c>
      <c r="C76" s="57" t="s">
        <v>85</v>
      </c>
      <c r="D76" s="57" t="s">
        <v>48</v>
      </c>
      <c r="E76" s="57" t="s">
        <v>94</v>
      </c>
      <c r="F76" s="57">
        <v>121</v>
      </c>
      <c r="G76" s="20">
        <f t="shared" si="0"/>
        <v>8.4</v>
      </c>
      <c r="H76" s="68">
        <v>0</v>
      </c>
      <c r="I76" s="68">
        <v>8.4</v>
      </c>
    </row>
    <row r="77" spans="1:9" ht="82.5" customHeight="1">
      <c r="A77" s="28" t="s">
        <v>45</v>
      </c>
      <c r="B77" s="56">
        <v>650</v>
      </c>
      <c r="C77" s="57" t="s">
        <v>85</v>
      </c>
      <c r="D77" s="57" t="s">
        <v>48</v>
      </c>
      <c r="E77" s="57" t="s">
        <v>94</v>
      </c>
      <c r="F77" s="57">
        <v>129</v>
      </c>
      <c r="G77" s="20">
        <f t="shared" si="0"/>
        <v>2.5</v>
      </c>
      <c r="H77" s="68">
        <v>0</v>
      </c>
      <c r="I77" s="68">
        <v>2.5</v>
      </c>
    </row>
    <row r="78" spans="1:9" ht="58.5" customHeight="1" hidden="1">
      <c r="A78" s="23" t="s">
        <v>76</v>
      </c>
      <c r="B78" s="50">
        <v>650</v>
      </c>
      <c r="C78" s="51" t="s">
        <v>85</v>
      </c>
      <c r="D78" s="51" t="s">
        <v>48</v>
      </c>
      <c r="E78" s="51" t="s">
        <v>94</v>
      </c>
      <c r="F78" s="51">
        <v>200</v>
      </c>
      <c r="G78" s="20">
        <f t="shared" si="0"/>
        <v>0</v>
      </c>
      <c r="H78" s="69">
        <v>0</v>
      </c>
      <c r="I78" s="69">
        <f>I79</f>
        <v>0</v>
      </c>
    </row>
    <row r="79" spans="1:9" ht="60" customHeight="1" hidden="1">
      <c r="A79" s="23" t="s">
        <v>77</v>
      </c>
      <c r="B79" s="50">
        <v>650</v>
      </c>
      <c r="C79" s="51" t="s">
        <v>85</v>
      </c>
      <c r="D79" s="51" t="s">
        <v>48</v>
      </c>
      <c r="E79" s="51" t="s">
        <v>94</v>
      </c>
      <c r="F79" s="51">
        <v>240</v>
      </c>
      <c r="G79" s="20">
        <f t="shared" si="0"/>
        <v>0</v>
      </c>
      <c r="H79" s="69">
        <v>0</v>
      </c>
      <c r="I79" s="69">
        <f>I80</f>
        <v>0</v>
      </c>
    </row>
    <row r="80" spans="1:9" ht="60.75" customHeight="1" hidden="1">
      <c r="A80" s="28" t="s">
        <v>78</v>
      </c>
      <c r="B80" s="57">
        <v>650</v>
      </c>
      <c r="C80" s="57" t="s">
        <v>85</v>
      </c>
      <c r="D80" s="57" t="s">
        <v>48</v>
      </c>
      <c r="E80" s="57" t="s">
        <v>94</v>
      </c>
      <c r="F80" s="57">
        <v>244</v>
      </c>
      <c r="G80" s="20">
        <f t="shared" si="0"/>
        <v>0</v>
      </c>
      <c r="H80" s="68">
        <v>0</v>
      </c>
      <c r="I80" s="68">
        <v>0</v>
      </c>
    </row>
    <row r="81" spans="1:9" ht="80.25" customHeight="1">
      <c r="A81" s="23" t="s">
        <v>95</v>
      </c>
      <c r="B81" s="51">
        <v>650</v>
      </c>
      <c r="C81" s="51" t="s">
        <v>85</v>
      </c>
      <c r="D81" s="51" t="s">
        <v>96</v>
      </c>
      <c r="E81" s="51" t="s">
        <v>97</v>
      </c>
      <c r="F81" s="51" t="s">
        <v>32</v>
      </c>
      <c r="G81" s="20">
        <f t="shared" si="0"/>
        <v>64.3</v>
      </c>
      <c r="H81" s="69">
        <f>H82+H90</f>
        <v>64.3</v>
      </c>
      <c r="I81" s="69">
        <v>0</v>
      </c>
    </row>
    <row r="82" spans="1:9" ht="93.75">
      <c r="A82" s="70" t="s">
        <v>98</v>
      </c>
      <c r="B82" s="57">
        <v>650</v>
      </c>
      <c r="C82" s="57" t="s">
        <v>85</v>
      </c>
      <c r="D82" s="57" t="s">
        <v>96</v>
      </c>
      <c r="E82" s="57">
        <v>1400000000</v>
      </c>
      <c r="F82" s="57" t="s">
        <v>32</v>
      </c>
      <c r="G82" s="20">
        <f t="shared" si="0"/>
        <v>14.3</v>
      </c>
      <c r="H82" s="68">
        <f>H83</f>
        <v>14.3</v>
      </c>
      <c r="I82" s="68">
        <f>I83</f>
        <v>0</v>
      </c>
    </row>
    <row r="83" spans="1:9" ht="27.75" customHeight="1">
      <c r="A83" s="28" t="s">
        <v>74</v>
      </c>
      <c r="B83" s="57">
        <v>650</v>
      </c>
      <c r="C83" s="57" t="s">
        <v>85</v>
      </c>
      <c r="D83" s="57" t="s">
        <v>96</v>
      </c>
      <c r="E83" s="57">
        <v>1400099990</v>
      </c>
      <c r="F83" s="57" t="s">
        <v>32</v>
      </c>
      <c r="G83" s="20">
        <f t="shared" si="0"/>
        <v>14.3</v>
      </c>
      <c r="H83" s="68">
        <f>H84</f>
        <v>14.3</v>
      </c>
      <c r="I83" s="68">
        <f>I84</f>
        <v>0</v>
      </c>
    </row>
    <row r="84" spans="1:9" ht="56.25" customHeight="1">
      <c r="A84" s="28" t="s">
        <v>76</v>
      </c>
      <c r="B84" s="57">
        <v>650</v>
      </c>
      <c r="C84" s="57" t="s">
        <v>85</v>
      </c>
      <c r="D84" s="57" t="s">
        <v>96</v>
      </c>
      <c r="E84" s="57">
        <v>1400099990</v>
      </c>
      <c r="F84" s="57">
        <v>200</v>
      </c>
      <c r="G84" s="20">
        <f t="shared" si="0"/>
        <v>14.3</v>
      </c>
      <c r="H84" s="68">
        <f>H85</f>
        <v>14.3</v>
      </c>
      <c r="I84" s="68">
        <f>I85</f>
        <v>0</v>
      </c>
    </row>
    <row r="85" spans="1:9" ht="57.75" customHeight="1">
      <c r="A85" s="28" t="s">
        <v>77</v>
      </c>
      <c r="B85" s="57">
        <v>650</v>
      </c>
      <c r="C85" s="57" t="s">
        <v>85</v>
      </c>
      <c r="D85" s="57" t="s">
        <v>96</v>
      </c>
      <c r="E85" s="57">
        <v>1400099990</v>
      </c>
      <c r="F85" s="57">
        <v>240</v>
      </c>
      <c r="G85" s="20">
        <f t="shared" si="0"/>
        <v>14.3</v>
      </c>
      <c r="H85" s="68">
        <f>H86</f>
        <v>14.3</v>
      </c>
      <c r="I85" s="68">
        <f>I86</f>
        <v>0</v>
      </c>
    </row>
    <row r="86" spans="1:9" ht="67.5" customHeight="1">
      <c r="A86" s="28" t="s">
        <v>78</v>
      </c>
      <c r="B86" s="57">
        <v>650</v>
      </c>
      <c r="C86" s="57" t="s">
        <v>85</v>
      </c>
      <c r="D86" s="57" t="s">
        <v>96</v>
      </c>
      <c r="E86" s="57">
        <v>1400099990</v>
      </c>
      <c r="F86" s="57">
        <v>244</v>
      </c>
      <c r="G86" s="20">
        <f t="shared" si="0"/>
        <v>14.3</v>
      </c>
      <c r="H86" s="68">
        <v>14.3</v>
      </c>
      <c r="I86" s="68">
        <v>0</v>
      </c>
    </row>
    <row r="87" spans="1:9" ht="67.5" customHeight="1">
      <c r="A87" s="71" t="s">
        <v>99</v>
      </c>
      <c r="B87" s="58" t="s">
        <v>100</v>
      </c>
      <c r="C87" s="58" t="s">
        <v>85</v>
      </c>
      <c r="D87" s="58" t="s">
        <v>96</v>
      </c>
      <c r="E87" s="58" t="s">
        <v>101</v>
      </c>
      <c r="F87" s="58" t="s">
        <v>32</v>
      </c>
      <c r="G87" s="20">
        <f t="shared" si="0"/>
        <v>50</v>
      </c>
      <c r="H87" s="68">
        <f aca="true" t="shared" si="2" ref="H87:H92">H88</f>
        <v>50</v>
      </c>
      <c r="I87" s="68"/>
    </row>
    <row r="88" spans="1:9" ht="67.5" customHeight="1">
      <c r="A88" s="71" t="s">
        <v>102</v>
      </c>
      <c r="B88" s="58" t="s">
        <v>100</v>
      </c>
      <c r="C88" s="58" t="s">
        <v>85</v>
      </c>
      <c r="D88" s="58" t="s">
        <v>96</v>
      </c>
      <c r="E88" s="58" t="s">
        <v>103</v>
      </c>
      <c r="F88" s="58" t="s">
        <v>32</v>
      </c>
      <c r="G88" s="20">
        <f>H89+I89</f>
        <v>50</v>
      </c>
      <c r="H88" s="68">
        <f t="shared" si="2"/>
        <v>50</v>
      </c>
      <c r="I88" s="68"/>
    </row>
    <row r="89" spans="1:9" ht="67.5" customHeight="1">
      <c r="A89" s="71" t="s">
        <v>104</v>
      </c>
      <c r="B89" s="58" t="s">
        <v>100</v>
      </c>
      <c r="C89" s="58" t="s">
        <v>85</v>
      </c>
      <c r="D89" s="58" t="s">
        <v>96</v>
      </c>
      <c r="E89" s="58" t="s">
        <v>105</v>
      </c>
      <c r="F89" s="58" t="s">
        <v>32</v>
      </c>
      <c r="G89" s="20">
        <f aca="true" t="shared" si="3" ref="G89:G164">H89+I89</f>
        <v>50</v>
      </c>
      <c r="H89" s="68">
        <f t="shared" si="2"/>
        <v>50</v>
      </c>
      <c r="I89" s="68">
        <f>I90</f>
        <v>0</v>
      </c>
    </row>
    <row r="90" spans="1:9" ht="72.75" customHeight="1">
      <c r="A90" s="71" t="s">
        <v>106</v>
      </c>
      <c r="B90" s="57">
        <v>650</v>
      </c>
      <c r="C90" s="57" t="s">
        <v>85</v>
      </c>
      <c r="D90" s="57" t="s">
        <v>96</v>
      </c>
      <c r="E90" s="57" t="s">
        <v>107</v>
      </c>
      <c r="F90" s="57" t="s">
        <v>32</v>
      </c>
      <c r="G90" s="20">
        <f t="shared" si="3"/>
        <v>50</v>
      </c>
      <c r="H90" s="68">
        <f t="shared" si="2"/>
        <v>50</v>
      </c>
      <c r="I90" s="68">
        <f>I91</f>
        <v>0</v>
      </c>
    </row>
    <row r="91" spans="1:9" ht="67.5" customHeight="1">
      <c r="A91" s="28" t="s">
        <v>76</v>
      </c>
      <c r="B91" s="57">
        <v>650</v>
      </c>
      <c r="C91" s="57" t="s">
        <v>85</v>
      </c>
      <c r="D91" s="57" t="s">
        <v>96</v>
      </c>
      <c r="E91" s="57" t="s">
        <v>107</v>
      </c>
      <c r="F91" s="57" t="s">
        <v>108</v>
      </c>
      <c r="G91" s="20">
        <f t="shared" si="3"/>
        <v>50</v>
      </c>
      <c r="H91" s="68">
        <f t="shared" si="2"/>
        <v>50</v>
      </c>
      <c r="I91" s="68">
        <f>I92</f>
        <v>0</v>
      </c>
    </row>
    <row r="92" spans="1:9" ht="67.5" customHeight="1">
      <c r="A92" s="28" t="s">
        <v>77</v>
      </c>
      <c r="B92" s="57">
        <v>650</v>
      </c>
      <c r="C92" s="57" t="s">
        <v>85</v>
      </c>
      <c r="D92" s="57" t="s">
        <v>96</v>
      </c>
      <c r="E92" s="57" t="s">
        <v>107</v>
      </c>
      <c r="F92" s="57" t="s">
        <v>109</v>
      </c>
      <c r="G92" s="20">
        <f t="shared" si="3"/>
        <v>50</v>
      </c>
      <c r="H92" s="68">
        <f t="shared" si="2"/>
        <v>50</v>
      </c>
      <c r="I92" s="68">
        <f>I93</f>
        <v>0</v>
      </c>
    </row>
    <row r="93" spans="1:9" ht="67.5" customHeight="1">
      <c r="A93" s="28" t="s">
        <v>78</v>
      </c>
      <c r="B93" s="57">
        <v>650</v>
      </c>
      <c r="C93" s="57" t="s">
        <v>85</v>
      </c>
      <c r="D93" s="57" t="s">
        <v>96</v>
      </c>
      <c r="E93" s="57" t="s">
        <v>107</v>
      </c>
      <c r="F93" s="57" t="s">
        <v>110</v>
      </c>
      <c r="G93" s="20">
        <f t="shared" si="3"/>
        <v>50</v>
      </c>
      <c r="H93" s="68">
        <v>50</v>
      </c>
      <c r="I93" s="68">
        <v>0</v>
      </c>
    </row>
    <row r="94" spans="1:9" ht="56.25">
      <c r="A94" s="72" t="s">
        <v>111</v>
      </c>
      <c r="B94" s="73">
        <v>650</v>
      </c>
      <c r="C94" s="73" t="s">
        <v>85</v>
      </c>
      <c r="D94" s="73" t="s">
        <v>112</v>
      </c>
      <c r="E94" s="73" t="s">
        <v>31</v>
      </c>
      <c r="F94" s="73" t="s">
        <v>32</v>
      </c>
      <c r="G94" s="20">
        <f t="shared" si="3"/>
        <v>22.9</v>
      </c>
      <c r="H94" s="74">
        <f>H95+H106+H110</f>
        <v>22.9</v>
      </c>
      <c r="I94" s="74">
        <f>I95+I106</f>
        <v>0</v>
      </c>
    </row>
    <row r="95" spans="1:9" ht="93.75">
      <c r="A95" s="23" t="s">
        <v>113</v>
      </c>
      <c r="B95" s="50">
        <v>650</v>
      </c>
      <c r="C95" s="51" t="s">
        <v>85</v>
      </c>
      <c r="D95" s="50">
        <v>14</v>
      </c>
      <c r="E95" s="50">
        <v>1300000000</v>
      </c>
      <c r="F95" s="51" t="s">
        <v>32</v>
      </c>
      <c r="G95" s="20">
        <f t="shared" si="3"/>
        <v>16</v>
      </c>
      <c r="H95" s="26">
        <f>H96</f>
        <v>16</v>
      </c>
      <c r="I95" s="26">
        <f>I96</f>
        <v>0</v>
      </c>
    </row>
    <row r="96" spans="1:9" ht="37.5">
      <c r="A96" s="23" t="s">
        <v>114</v>
      </c>
      <c r="B96" s="50">
        <v>650</v>
      </c>
      <c r="C96" s="51" t="s">
        <v>85</v>
      </c>
      <c r="D96" s="50">
        <v>14</v>
      </c>
      <c r="E96" s="50">
        <v>1310000000</v>
      </c>
      <c r="F96" s="51" t="s">
        <v>32</v>
      </c>
      <c r="G96" s="20">
        <f t="shared" si="3"/>
        <v>16</v>
      </c>
      <c r="H96" s="26">
        <f>H97</f>
        <v>16</v>
      </c>
      <c r="I96" s="26">
        <f>I97</f>
        <v>0</v>
      </c>
    </row>
    <row r="97" spans="1:9" ht="66" customHeight="1">
      <c r="A97" s="23" t="s">
        <v>115</v>
      </c>
      <c r="B97" s="50">
        <v>650</v>
      </c>
      <c r="C97" s="51" t="s">
        <v>85</v>
      </c>
      <c r="D97" s="50">
        <v>14</v>
      </c>
      <c r="E97" s="50">
        <v>1310100000</v>
      </c>
      <c r="F97" s="51" t="s">
        <v>32</v>
      </c>
      <c r="G97" s="20">
        <f t="shared" si="3"/>
        <v>16</v>
      </c>
      <c r="H97" s="26">
        <f>H98</f>
        <v>16</v>
      </c>
      <c r="I97" s="26">
        <f>I98</f>
        <v>0</v>
      </c>
    </row>
    <row r="98" spans="1:9" ht="45" customHeight="1">
      <c r="A98" s="23" t="s">
        <v>116</v>
      </c>
      <c r="B98" s="50">
        <v>650</v>
      </c>
      <c r="C98" s="51" t="s">
        <v>85</v>
      </c>
      <c r="D98" s="50">
        <v>14</v>
      </c>
      <c r="E98" s="50">
        <v>1310182300</v>
      </c>
      <c r="F98" s="51" t="s">
        <v>32</v>
      </c>
      <c r="G98" s="20">
        <f t="shared" si="3"/>
        <v>16</v>
      </c>
      <c r="H98" s="26">
        <f>H99+H102</f>
        <v>16</v>
      </c>
      <c r="I98" s="26">
        <f>I102</f>
        <v>0</v>
      </c>
    </row>
    <row r="99" spans="1:9" ht="45" customHeight="1">
      <c r="A99" s="23" t="s">
        <v>37</v>
      </c>
      <c r="B99" s="50">
        <v>650</v>
      </c>
      <c r="C99" s="51" t="s">
        <v>85</v>
      </c>
      <c r="D99" s="50">
        <v>14</v>
      </c>
      <c r="E99" s="50">
        <v>1310182300</v>
      </c>
      <c r="F99" s="51" t="s">
        <v>38</v>
      </c>
      <c r="G99" s="20">
        <f t="shared" si="3"/>
        <v>10.2</v>
      </c>
      <c r="H99" s="26">
        <f>H100</f>
        <v>10.2</v>
      </c>
      <c r="I99" s="26"/>
    </row>
    <row r="100" spans="1:9" ht="45" customHeight="1">
      <c r="A100" s="23" t="s">
        <v>39</v>
      </c>
      <c r="B100" s="50">
        <v>650</v>
      </c>
      <c r="C100" s="51" t="s">
        <v>85</v>
      </c>
      <c r="D100" s="50">
        <v>14</v>
      </c>
      <c r="E100" s="50">
        <v>1310182300</v>
      </c>
      <c r="F100" s="51" t="s">
        <v>40</v>
      </c>
      <c r="G100" s="20">
        <f t="shared" si="3"/>
        <v>10.2</v>
      </c>
      <c r="H100" s="26">
        <f>H101</f>
        <v>10.2</v>
      </c>
      <c r="I100" s="26"/>
    </row>
    <row r="101" spans="1:9" ht="111" customHeight="1">
      <c r="A101" s="75" t="s">
        <v>117</v>
      </c>
      <c r="B101" s="76">
        <v>650</v>
      </c>
      <c r="C101" s="51" t="s">
        <v>85</v>
      </c>
      <c r="D101" s="50">
        <v>14</v>
      </c>
      <c r="E101" s="50">
        <v>1310182300</v>
      </c>
      <c r="F101" s="77" t="s">
        <v>118</v>
      </c>
      <c r="G101" s="20">
        <f t="shared" si="3"/>
        <v>10.2</v>
      </c>
      <c r="H101" s="31">
        <v>10.2</v>
      </c>
      <c r="I101" s="31">
        <v>0</v>
      </c>
    </row>
    <row r="102" spans="1:9" ht="56.25">
      <c r="A102" s="23" t="s">
        <v>76</v>
      </c>
      <c r="B102" s="50">
        <v>650</v>
      </c>
      <c r="C102" s="51" t="s">
        <v>85</v>
      </c>
      <c r="D102" s="50">
        <v>14</v>
      </c>
      <c r="E102" s="50">
        <v>1310182300</v>
      </c>
      <c r="F102" s="51">
        <v>200</v>
      </c>
      <c r="G102" s="20">
        <f t="shared" si="3"/>
        <v>5.8</v>
      </c>
      <c r="H102" s="26">
        <f>H103</f>
        <v>5.8</v>
      </c>
      <c r="I102" s="26">
        <f>I103</f>
        <v>0</v>
      </c>
    </row>
    <row r="103" spans="1:9" ht="63" customHeight="1">
      <c r="A103" s="23" t="s">
        <v>77</v>
      </c>
      <c r="B103" s="50">
        <v>650</v>
      </c>
      <c r="C103" s="51" t="s">
        <v>85</v>
      </c>
      <c r="D103" s="50">
        <v>14</v>
      </c>
      <c r="E103" s="50">
        <v>1310182300</v>
      </c>
      <c r="F103" s="51">
        <v>240</v>
      </c>
      <c r="G103" s="20">
        <f t="shared" si="3"/>
        <v>5.8</v>
      </c>
      <c r="H103" s="26">
        <f>H104</f>
        <v>5.8</v>
      </c>
      <c r="I103" s="26">
        <f>I104</f>
        <v>0</v>
      </c>
    </row>
    <row r="104" spans="1:9" ht="62.25" customHeight="1">
      <c r="A104" s="28" t="s">
        <v>78</v>
      </c>
      <c r="B104" s="56">
        <v>650</v>
      </c>
      <c r="C104" s="57" t="s">
        <v>85</v>
      </c>
      <c r="D104" s="56">
        <v>14</v>
      </c>
      <c r="E104" s="78">
        <v>1310182300</v>
      </c>
      <c r="F104" s="57">
        <v>244</v>
      </c>
      <c r="G104" s="20">
        <f t="shared" si="3"/>
        <v>5.8</v>
      </c>
      <c r="H104" s="35">
        <v>5.8</v>
      </c>
      <c r="I104" s="35">
        <v>0</v>
      </c>
    </row>
    <row r="105" spans="1:9" ht="159.75" customHeight="1">
      <c r="A105" s="23" t="s">
        <v>119</v>
      </c>
      <c r="B105" s="56"/>
      <c r="C105" s="57" t="s">
        <v>85</v>
      </c>
      <c r="D105" s="56">
        <v>14</v>
      </c>
      <c r="E105" s="78">
        <v>130000000</v>
      </c>
      <c r="F105" s="57" t="s">
        <v>32</v>
      </c>
      <c r="G105" s="20">
        <f t="shared" si="3"/>
        <v>6.9</v>
      </c>
      <c r="H105" s="35">
        <f>H106</f>
        <v>6.9</v>
      </c>
      <c r="I105" s="35"/>
    </row>
    <row r="106" spans="1:9" ht="70.5" customHeight="1">
      <c r="A106" s="44" t="s">
        <v>120</v>
      </c>
      <c r="B106" s="45">
        <v>650</v>
      </c>
      <c r="C106" s="46" t="s">
        <v>85</v>
      </c>
      <c r="D106" s="45">
        <v>14</v>
      </c>
      <c r="E106" s="45" t="s">
        <v>121</v>
      </c>
      <c r="F106" s="46" t="s">
        <v>32</v>
      </c>
      <c r="G106" s="20">
        <f t="shared" si="3"/>
        <v>6.9</v>
      </c>
      <c r="H106" s="48">
        <f>H107</f>
        <v>6.9</v>
      </c>
      <c r="I106" s="48">
        <f>I107</f>
        <v>0</v>
      </c>
    </row>
    <row r="107" spans="1:9" ht="60.75" customHeight="1">
      <c r="A107" s="23" t="s">
        <v>76</v>
      </c>
      <c r="B107" s="50">
        <v>650</v>
      </c>
      <c r="C107" s="51" t="s">
        <v>85</v>
      </c>
      <c r="D107" s="50">
        <v>14</v>
      </c>
      <c r="E107" s="50" t="s">
        <v>121</v>
      </c>
      <c r="F107" s="51">
        <v>200</v>
      </c>
      <c r="G107" s="20">
        <f t="shared" si="3"/>
        <v>6.9</v>
      </c>
      <c r="H107" s="26">
        <f>H108</f>
        <v>6.9</v>
      </c>
      <c r="I107" s="26">
        <f>I108</f>
        <v>0</v>
      </c>
    </row>
    <row r="108" spans="1:9" ht="60.75" customHeight="1">
      <c r="A108" s="23" t="s">
        <v>77</v>
      </c>
      <c r="B108" s="50">
        <v>650</v>
      </c>
      <c r="C108" s="51" t="s">
        <v>85</v>
      </c>
      <c r="D108" s="50">
        <v>14</v>
      </c>
      <c r="E108" s="50" t="s">
        <v>121</v>
      </c>
      <c r="F108" s="50">
        <v>240</v>
      </c>
      <c r="G108" s="20">
        <f t="shared" si="3"/>
        <v>6.9</v>
      </c>
      <c r="H108" s="26">
        <f>H109</f>
        <v>6.9</v>
      </c>
      <c r="I108" s="26">
        <f>I109</f>
        <v>0</v>
      </c>
    </row>
    <row r="109" spans="1:9" ht="65.25" customHeight="1">
      <c r="A109" s="28" t="s">
        <v>78</v>
      </c>
      <c r="B109" s="56">
        <v>650</v>
      </c>
      <c r="C109" s="57" t="s">
        <v>85</v>
      </c>
      <c r="D109" s="56">
        <v>14</v>
      </c>
      <c r="E109" s="56" t="s">
        <v>121</v>
      </c>
      <c r="F109" s="56">
        <v>244</v>
      </c>
      <c r="G109" s="20">
        <f t="shared" si="3"/>
        <v>6.9</v>
      </c>
      <c r="H109" s="68">
        <v>6.9</v>
      </c>
      <c r="I109" s="68">
        <v>0</v>
      </c>
    </row>
    <row r="110" spans="1:9" ht="262.5" hidden="1">
      <c r="A110" s="27" t="s">
        <v>122</v>
      </c>
      <c r="B110" s="25">
        <v>650</v>
      </c>
      <c r="C110" s="25" t="s">
        <v>85</v>
      </c>
      <c r="D110" s="25" t="s">
        <v>112</v>
      </c>
      <c r="E110" s="25" t="s">
        <v>123</v>
      </c>
      <c r="F110" s="25" t="s">
        <v>32</v>
      </c>
      <c r="G110" s="20">
        <f t="shared" si="3"/>
        <v>0</v>
      </c>
      <c r="H110" s="26">
        <f>H111</f>
        <v>0</v>
      </c>
      <c r="I110" s="26">
        <f>I111</f>
        <v>0</v>
      </c>
    </row>
    <row r="111" spans="1:9" ht="56.25" hidden="1">
      <c r="A111" s="23" t="s">
        <v>76</v>
      </c>
      <c r="B111" s="25" t="s">
        <v>100</v>
      </c>
      <c r="C111" s="25" t="s">
        <v>85</v>
      </c>
      <c r="D111" s="25" t="s">
        <v>112</v>
      </c>
      <c r="E111" s="25" t="s">
        <v>123</v>
      </c>
      <c r="F111" s="25" t="s">
        <v>108</v>
      </c>
      <c r="G111" s="20">
        <f t="shared" si="3"/>
        <v>0</v>
      </c>
      <c r="H111" s="69">
        <f>H112</f>
        <v>0</v>
      </c>
      <c r="I111" s="69">
        <f>I112</f>
        <v>0</v>
      </c>
    </row>
    <row r="112" spans="1:9" ht="56.25" hidden="1">
      <c r="A112" s="23" t="s">
        <v>77</v>
      </c>
      <c r="B112" s="25" t="s">
        <v>100</v>
      </c>
      <c r="C112" s="25" t="s">
        <v>85</v>
      </c>
      <c r="D112" s="25" t="s">
        <v>112</v>
      </c>
      <c r="E112" s="25" t="s">
        <v>123</v>
      </c>
      <c r="F112" s="25" t="s">
        <v>109</v>
      </c>
      <c r="G112" s="20">
        <f t="shared" si="3"/>
        <v>0</v>
      </c>
      <c r="H112" s="69">
        <f>H113</f>
        <v>0</v>
      </c>
      <c r="I112" s="69">
        <f>I113</f>
        <v>0</v>
      </c>
    </row>
    <row r="113" spans="1:9" ht="56.25" hidden="1">
      <c r="A113" s="28" t="s">
        <v>78</v>
      </c>
      <c r="B113" s="79" t="s">
        <v>100</v>
      </c>
      <c r="C113" s="79" t="s">
        <v>85</v>
      </c>
      <c r="D113" s="79" t="s">
        <v>112</v>
      </c>
      <c r="E113" s="40" t="s">
        <v>123</v>
      </c>
      <c r="F113" s="40" t="s">
        <v>110</v>
      </c>
      <c r="G113" s="20">
        <f t="shared" si="3"/>
        <v>0</v>
      </c>
      <c r="H113" s="68">
        <v>0</v>
      </c>
      <c r="I113" s="68">
        <v>0</v>
      </c>
    </row>
    <row r="114" spans="1:9" ht="32.25" customHeight="1">
      <c r="A114" s="80" t="s">
        <v>124</v>
      </c>
      <c r="B114" s="81">
        <v>650</v>
      </c>
      <c r="C114" s="81" t="s">
        <v>48</v>
      </c>
      <c r="D114" s="81" t="s">
        <v>28</v>
      </c>
      <c r="E114" s="81" t="s">
        <v>31</v>
      </c>
      <c r="F114" s="81" t="s">
        <v>32</v>
      </c>
      <c r="G114" s="20">
        <f t="shared" si="3"/>
        <v>4566.2</v>
      </c>
      <c r="H114" s="82">
        <f>H115+H130+H144+H151</f>
        <v>4566.2</v>
      </c>
      <c r="I114" s="82">
        <f>+I144+I154</f>
        <v>0</v>
      </c>
    </row>
    <row r="115" spans="1:9" ht="32.25" customHeight="1" hidden="1">
      <c r="A115" s="28" t="s">
        <v>125</v>
      </c>
      <c r="B115" s="57">
        <v>650</v>
      </c>
      <c r="C115" s="57" t="s">
        <v>48</v>
      </c>
      <c r="D115" s="57" t="s">
        <v>27</v>
      </c>
      <c r="E115" s="57" t="s">
        <v>31</v>
      </c>
      <c r="F115" s="57" t="s">
        <v>32</v>
      </c>
      <c r="G115" s="20">
        <f t="shared" si="3"/>
        <v>0</v>
      </c>
      <c r="H115" s="31">
        <f>H116+H124</f>
        <v>0</v>
      </c>
      <c r="I115" s="31">
        <f>I116+I124</f>
        <v>0</v>
      </c>
    </row>
    <row r="116" spans="1:9" ht="61.5" customHeight="1" hidden="1">
      <c r="A116" s="28" t="s">
        <v>126</v>
      </c>
      <c r="B116" s="57">
        <v>650</v>
      </c>
      <c r="C116" s="57" t="s">
        <v>48</v>
      </c>
      <c r="D116" s="57" t="s">
        <v>27</v>
      </c>
      <c r="E116" s="57" t="s">
        <v>127</v>
      </c>
      <c r="F116" s="57" t="s">
        <v>32</v>
      </c>
      <c r="G116" s="20">
        <f t="shared" si="3"/>
        <v>0</v>
      </c>
      <c r="H116" s="31">
        <f>H117</f>
        <v>0</v>
      </c>
      <c r="I116" s="31">
        <f>I117</f>
        <v>0</v>
      </c>
    </row>
    <row r="117" spans="1:9" ht="39.75" customHeight="1" hidden="1">
      <c r="A117" s="23" t="s">
        <v>128</v>
      </c>
      <c r="B117" s="51">
        <v>650</v>
      </c>
      <c r="C117" s="51" t="s">
        <v>48</v>
      </c>
      <c r="D117" s="51" t="s">
        <v>27</v>
      </c>
      <c r="E117" s="51" t="s">
        <v>129</v>
      </c>
      <c r="F117" s="51" t="s">
        <v>32</v>
      </c>
      <c r="G117" s="20">
        <f t="shared" si="3"/>
        <v>0</v>
      </c>
      <c r="H117" s="26">
        <f>H118</f>
        <v>0</v>
      </c>
      <c r="I117" s="26">
        <f>I118</f>
        <v>0</v>
      </c>
    </row>
    <row r="118" spans="1:9" ht="42" customHeight="1" hidden="1">
      <c r="A118" s="23" t="s">
        <v>130</v>
      </c>
      <c r="B118" s="51">
        <v>650</v>
      </c>
      <c r="C118" s="51" t="s">
        <v>48</v>
      </c>
      <c r="D118" s="51" t="s">
        <v>27</v>
      </c>
      <c r="E118" s="51" t="s">
        <v>131</v>
      </c>
      <c r="F118" s="51" t="s">
        <v>32</v>
      </c>
      <c r="G118" s="20">
        <f t="shared" si="3"/>
        <v>0</v>
      </c>
      <c r="H118" s="26">
        <f>H119</f>
        <v>0</v>
      </c>
      <c r="I118" s="26">
        <f>I119</f>
        <v>0</v>
      </c>
    </row>
    <row r="119" spans="1:9" ht="33.75" customHeight="1" hidden="1">
      <c r="A119" s="23" t="s">
        <v>74</v>
      </c>
      <c r="B119" s="51">
        <v>650</v>
      </c>
      <c r="C119" s="51" t="s">
        <v>48</v>
      </c>
      <c r="D119" s="51" t="s">
        <v>27</v>
      </c>
      <c r="E119" s="51" t="s">
        <v>132</v>
      </c>
      <c r="F119" s="51" t="s">
        <v>32</v>
      </c>
      <c r="G119" s="20">
        <f t="shared" si="3"/>
        <v>0</v>
      </c>
      <c r="H119" s="26">
        <f>H120</f>
        <v>0</v>
      </c>
      <c r="I119" s="26">
        <f>I120</f>
        <v>0</v>
      </c>
    </row>
    <row r="120" spans="1:9" ht="110.25" customHeight="1" hidden="1">
      <c r="A120" s="23" t="s">
        <v>37</v>
      </c>
      <c r="B120" s="51">
        <v>650</v>
      </c>
      <c r="C120" s="51" t="s">
        <v>48</v>
      </c>
      <c r="D120" s="51" t="s">
        <v>27</v>
      </c>
      <c r="E120" s="51" t="s">
        <v>132</v>
      </c>
      <c r="F120" s="51">
        <v>100</v>
      </c>
      <c r="G120" s="20">
        <f t="shared" si="3"/>
        <v>0</v>
      </c>
      <c r="H120" s="26">
        <f>H121</f>
        <v>0</v>
      </c>
      <c r="I120" s="26">
        <f>I121</f>
        <v>0</v>
      </c>
    </row>
    <row r="121" spans="1:9" ht="38.25" customHeight="1" hidden="1">
      <c r="A121" s="23" t="s">
        <v>39</v>
      </c>
      <c r="B121" s="51">
        <v>650</v>
      </c>
      <c r="C121" s="51" t="s">
        <v>48</v>
      </c>
      <c r="D121" s="51" t="s">
        <v>27</v>
      </c>
      <c r="E121" s="51" t="s">
        <v>132</v>
      </c>
      <c r="F121" s="51">
        <v>120</v>
      </c>
      <c r="G121" s="20">
        <f t="shared" si="3"/>
        <v>0</v>
      </c>
      <c r="H121" s="26">
        <f>H122+H123</f>
        <v>0</v>
      </c>
      <c r="I121" s="26">
        <f>I122+I123</f>
        <v>0</v>
      </c>
    </row>
    <row r="122" spans="1:9" ht="38.25" customHeight="1" hidden="1">
      <c r="A122" s="28" t="s">
        <v>41</v>
      </c>
      <c r="B122" s="57">
        <v>650</v>
      </c>
      <c r="C122" s="57" t="s">
        <v>48</v>
      </c>
      <c r="D122" s="57" t="s">
        <v>27</v>
      </c>
      <c r="E122" s="57" t="s">
        <v>132</v>
      </c>
      <c r="F122" s="57">
        <v>121</v>
      </c>
      <c r="G122" s="20">
        <f t="shared" si="3"/>
        <v>0</v>
      </c>
      <c r="H122" s="68"/>
      <c r="I122" s="68">
        <v>0</v>
      </c>
    </row>
    <row r="123" spans="1:9" ht="80.25" customHeight="1" hidden="1">
      <c r="A123" s="28" t="s">
        <v>45</v>
      </c>
      <c r="B123" s="57">
        <v>650</v>
      </c>
      <c r="C123" s="57" t="s">
        <v>48</v>
      </c>
      <c r="D123" s="57" t="s">
        <v>27</v>
      </c>
      <c r="E123" s="57" t="s">
        <v>132</v>
      </c>
      <c r="F123" s="57">
        <v>129</v>
      </c>
      <c r="G123" s="20">
        <f t="shared" si="3"/>
        <v>0</v>
      </c>
      <c r="H123" s="68"/>
      <c r="I123" s="68">
        <v>0</v>
      </c>
    </row>
    <row r="124" spans="1:9" ht="93.75" hidden="1">
      <c r="A124" s="70" t="s">
        <v>133</v>
      </c>
      <c r="B124" s="57">
        <v>650</v>
      </c>
      <c r="C124" s="57" t="s">
        <v>48</v>
      </c>
      <c r="D124" s="57" t="s">
        <v>27</v>
      </c>
      <c r="E124" s="57" t="s">
        <v>127</v>
      </c>
      <c r="F124" s="57" t="s">
        <v>32</v>
      </c>
      <c r="G124" s="20">
        <f t="shared" si="3"/>
        <v>0</v>
      </c>
      <c r="H124" s="83">
        <f>H125</f>
        <v>0</v>
      </c>
      <c r="I124" s="83">
        <f>I125</f>
        <v>0</v>
      </c>
    </row>
    <row r="125" spans="1:9" ht="27" customHeight="1" hidden="1">
      <c r="A125" s="23" t="s">
        <v>74</v>
      </c>
      <c r="B125" s="51">
        <v>650</v>
      </c>
      <c r="C125" s="51" t="s">
        <v>48</v>
      </c>
      <c r="D125" s="51" t="s">
        <v>27</v>
      </c>
      <c r="E125" s="51" t="s">
        <v>134</v>
      </c>
      <c r="F125" s="51" t="s">
        <v>32</v>
      </c>
      <c r="G125" s="20">
        <f t="shared" si="3"/>
        <v>0</v>
      </c>
      <c r="H125" s="69">
        <f>H126</f>
        <v>0</v>
      </c>
      <c r="I125" s="69">
        <f>I126</f>
        <v>0</v>
      </c>
    </row>
    <row r="126" spans="1:9" ht="109.5" customHeight="1" hidden="1">
      <c r="A126" s="23" t="s">
        <v>37</v>
      </c>
      <c r="B126" s="51">
        <v>650</v>
      </c>
      <c r="C126" s="51" t="s">
        <v>48</v>
      </c>
      <c r="D126" s="51" t="s">
        <v>27</v>
      </c>
      <c r="E126" s="51" t="s">
        <v>134</v>
      </c>
      <c r="F126" s="51">
        <v>100</v>
      </c>
      <c r="G126" s="20">
        <f t="shared" si="3"/>
        <v>0</v>
      </c>
      <c r="H126" s="69">
        <f>H127</f>
        <v>0</v>
      </c>
      <c r="I126" s="69">
        <f>I127</f>
        <v>0</v>
      </c>
    </row>
    <row r="127" spans="1:9" ht="41.25" customHeight="1" hidden="1">
      <c r="A127" s="23" t="s">
        <v>39</v>
      </c>
      <c r="B127" s="51">
        <v>650</v>
      </c>
      <c r="C127" s="51" t="s">
        <v>48</v>
      </c>
      <c r="D127" s="51" t="s">
        <v>27</v>
      </c>
      <c r="E127" s="51" t="s">
        <v>134</v>
      </c>
      <c r="F127" s="51">
        <v>120</v>
      </c>
      <c r="G127" s="20">
        <f t="shared" si="3"/>
        <v>0</v>
      </c>
      <c r="H127" s="69">
        <f>H128+H129</f>
        <v>0</v>
      </c>
      <c r="I127" s="69">
        <f>I128+I129</f>
        <v>0</v>
      </c>
    </row>
    <row r="128" spans="1:9" ht="48.75" customHeight="1" hidden="1">
      <c r="A128" s="28" t="s">
        <v>41</v>
      </c>
      <c r="B128" s="84">
        <v>650</v>
      </c>
      <c r="C128" s="84" t="s">
        <v>48</v>
      </c>
      <c r="D128" s="84" t="s">
        <v>27</v>
      </c>
      <c r="E128" s="77" t="s">
        <v>134</v>
      </c>
      <c r="F128" s="84" t="s">
        <v>42</v>
      </c>
      <c r="G128" s="20">
        <f t="shared" si="3"/>
        <v>0</v>
      </c>
      <c r="H128" s="68"/>
      <c r="I128" s="68">
        <v>0</v>
      </c>
    </row>
    <row r="129" spans="1:9" ht="81" customHeight="1" hidden="1">
      <c r="A129" s="28" t="s">
        <v>45</v>
      </c>
      <c r="B129" s="84">
        <v>650</v>
      </c>
      <c r="C129" s="84" t="s">
        <v>48</v>
      </c>
      <c r="D129" s="84" t="s">
        <v>27</v>
      </c>
      <c r="E129" s="77" t="s">
        <v>134</v>
      </c>
      <c r="F129" s="84" t="s">
        <v>46</v>
      </c>
      <c r="G129" s="20">
        <f t="shared" si="3"/>
        <v>0</v>
      </c>
      <c r="H129" s="68"/>
      <c r="I129" s="68">
        <v>0</v>
      </c>
    </row>
    <row r="130" spans="1:9" ht="37.5" customHeight="1">
      <c r="A130" s="44" t="s">
        <v>135</v>
      </c>
      <c r="B130" s="46">
        <v>650</v>
      </c>
      <c r="C130" s="46" t="s">
        <v>48</v>
      </c>
      <c r="D130" s="46" t="s">
        <v>96</v>
      </c>
      <c r="E130" s="46" t="s">
        <v>31</v>
      </c>
      <c r="F130" s="46" t="s">
        <v>32</v>
      </c>
      <c r="G130" s="20">
        <f t="shared" si="3"/>
        <v>3474.7</v>
      </c>
      <c r="H130" s="85">
        <f>H131+H136+H140</f>
        <v>3474.7</v>
      </c>
      <c r="I130" s="85">
        <f>I131</f>
        <v>0</v>
      </c>
    </row>
    <row r="131" spans="1:9" ht="29.25" customHeight="1">
      <c r="A131" s="23" t="s">
        <v>56</v>
      </c>
      <c r="B131" s="51">
        <v>650</v>
      </c>
      <c r="C131" s="51" t="s">
        <v>48</v>
      </c>
      <c r="D131" s="51" t="s">
        <v>96</v>
      </c>
      <c r="E131" s="51" t="s">
        <v>57</v>
      </c>
      <c r="F131" s="51" t="s">
        <v>32</v>
      </c>
      <c r="G131" s="20">
        <f t="shared" si="3"/>
        <v>1374.7</v>
      </c>
      <c r="H131" s="69">
        <f>H132</f>
        <v>1374.7</v>
      </c>
      <c r="I131" s="69">
        <f>I132</f>
        <v>0</v>
      </c>
    </row>
    <row r="132" spans="1:9" ht="29.25" customHeight="1">
      <c r="A132" s="23" t="s">
        <v>74</v>
      </c>
      <c r="B132" s="51">
        <v>650</v>
      </c>
      <c r="C132" s="51" t="s">
        <v>48</v>
      </c>
      <c r="D132" s="51" t="s">
        <v>96</v>
      </c>
      <c r="E132" s="51" t="s">
        <v>136</v>
      </c>
      <c r="F132" s="51" t="s">
        <v>32</v>
      </c>
      <c r="G132" s="20">
        <f t="shared" si="3"/>
        <v>1374.7</v>
      </c>
      <c r="H132" s="69">
        <f>H133</f>
        <v>1374.7</v>
      </c>
      <c r="I132" s="69">
        <f>I133</f>
        <v>0</v>
      </c>
    </row>
    <row r="133" spans="1:9" ht="55.5" customHeight="1">
      <c r="A133" s="23" t="s">
        <v>76</v>
      </c>
      <c r="B133" s="51">
        <v>650</v>
      </c>
      <c r="C133" s="51" t="s">
        <v>48</v>
      </c>
      <c r="D133" s="51" t="s">
        <v>96</v>
      </c>
      <c r="E133" s="51" t="s">
        <v>136</v>
      </c>
      <c r="F133" s="51">
        <v>200</v>
      </c>
      <c r="G133" s="20">
        <f t="shared" si="3"/>
        <v>1374.7</v>
      </c>
      <c r="H133" s="69">
        <f>H134</f>
        <v>1374.7</v>
      </c>
      <c r="I133" s="69">
        <f>I134</f>
        <v>0</v>
      </c>
    </row>
    <row r="134" spans="1:9" ht="66.75" customHeight="1">
      <c r="A134" s="23" t="s">
        <v>77</v>
      </c>
      <c r="B134" s="51">
        <v>650</v>
      </c>
      <c r="C134" s="51" t="s">
        <v>48</v>
      </c>
      <c r="D134" s="51" t="s">
        <v>96</v>
      </c>
      <c r="E134" s="51" t="s">
        <v>136</v>
      </c>
      <c r="F134" s="51">
        <v>240</v>
      </c>
      <c r="G134" s="20">
        <f t="shared" si="3"/>
        <v>1374.7</v>
      </c>
      <c r="H134" s="69">
        <f>H135</f>
        <v>1374.7</v>
      </c>
      <c r="I134" s="69">
        <f>I135</f>
        <v>0</v>
      </c>
    </row>
    <row r="135" spans="1:9" ht="67.5" customHeight="1">
      <c r="A135" s="28" t="s">
        <v>78</v>
      </c>
      <c r="B135" s="57">
        <v>650</v>
      </c>
      <c r="C135" s="57" t="s">
        <v>48</v>
      </c>
      <c r="D135" s="57" t="s">
        <v>96</v>
      </c>
      <c r="E135" s="57" t="s">
        <v>136</v>
      </c>
      <c r="F135" s="57">
        <v>244</v>
      </c>
      <c r="G135" s="20">
        <f t="shared" si="3"/>
        <v>1374.7</v>
      </c>
      <c r="H135" s="68">
        <v>1374.7</v>
      </c>
      <c r="I135" s="68">
        <v>0</v>
      </c>
    </row>
    <row r="136" spans="1:9" ht="93.75" hidden="1">
      <c r="A136" s="23" t="s">
        <v>137</v>
      </c>
      <c r="B136" s="51" t="s">
        <v>100</v>
      </c>
      <c r="C136" s="51" t="s">
        <v>48</v>
      </c>
      <c r="D136" s="51" t="s">
        <v>96</v>
      </c>
      <c r="E136" s="51" t="s">
        <v>138</v>
      </c>
      <c r="F136" s="51" t="s">
        <v>110</v>
      </c>
      <c r="G136" s="20">
        <f t="shared" si="3"/>
        <v>0</v>
      </c>
      <c r="H136" s="69">
        <f>H137</f>
        <v>0</v>
      </c>
      <c r="I136" s="69">
        <f>I137</f>
        <v>0</v>
      </c>
    </row>
    <row r="137" spans="1:9" ht="67.5" customHeight="1" hidden="1">
      <c r="A137" s="23" t="s">
        <v>76</v>
      </c>
      <c r="B137" s="51" t="s">
        <v>100</v>
      </c>
      <c r="C137" s="51" t="s">
        <v>48</v>
      </c>
      <c r="D137" s="51" t="s">
        <v>96</v>
      </c>
      <c r="E137" s="51" t="s">
        <v>138</v>
      </c>
      <c r="F137" s="51" t="s">
        <v>110</v>
      </c>
      <c r="G137" s="20">
        <f t="shared" si="3"/>
        <v>0</v>
      </c>
      <c r="H137" s="69">
        <f>H138</f>
        <v>0</v>
      </c>
      <c r="I137" s="69">
        <f>I138</f>
        <v>0</v>
      </c>
    </row>
    <row r="138" spans="1:9" ht="67.5" customHeight="1" hidden="1">
      <c r="A138" s="23" t="s">
        <v>77</v>
      </c>
      <c r="B138" s="51" t="s">
        <v>100</v>
      </c>
      <c r="C138" s="51" t="s">
        <v>48</v>
      </c>
      <c r="D138" s="51" t="s">
        <v>96</v>
      </c>
      <c r="E138" s="51" t="s">
        <v>138</v>
      </c>
      <c r="F138" s="51" t="s">
        <v>110</v>
      </c>
      <c r="G138" s="20">
        <f t="shared" si="3"/>
        <v>0</v>
      </c>
      <c r="H138" s="69">
        <f>H139</f>
        <v>0</v>
      </c>
      <c r="I138" s="69">
        <f>I139</f>
        <v>0</v>
      </c>
    </row>
    <row r="139" spans="1:9" ht="67.5" customHeight="1" hidden="1">
      <c r="A139" s="28" t="s">
        <v>78</v>
      </c>
      <c r="B139" s="57" t="s">
        <v>100</v>
      </c>
      <c r="C139" s="57" t="s">
        <v>48</v>
      </c>
      <c r="D139" s="57" t="s">
        <v>96</v>
      </c>
      <c r="E139" s="57" t="s">
        <v>138</v>
      </c>
      <c r="F139" s="57" t="s">
        <v>110</v>
      </c>
      <c r="G139" s="20">
        <f t="shared" si="3"/>
        <v>0</v>
      </c>
      <c r="H139" s="68">
        <v>0</v>
      </c>
      <c r="I139" s="68">
        <v>0</v>
      </c>
    </row>
    <row r="140" spans="1:9" ht="79.5" customHeight="1">
      <c r="A140" s="23" t="s">
        <v>139</v>
      </c>
      <c r="B140" s="51" t="s">
        <v>100</v>
      </c>
      <c r="C140" s="51" t="s">
        <v>48</v>
      </c>
      <c r="D140" s="51" t="s">
        <v>96</v>
      </c>
      <c r="E140" s="51" t="s">
        <v>140</v>
      </c>
      <c r="F140" s="51" t="s">
        <v>110</v>
      </c>
      <c r="G140" s="20">
        <f t="shared" si="3"/>
        <v>2100</v>
      </c>
      <c r="H140" s="69">
        <f>H141</f>
        <v>2100</v>
      </c>
      <c r="I140" s="69">
        <f>I141</f>
        <v>0</v>
      </c>
    </row>
    <row r="141" spans="1:9" ht="67.5" customHeight="1">
      <c r="A141" s="23" t="s">
        <v>76</v>
      </c>
      <c r="B141" s="51" t="s">
        <v>100</v>
      </c>
      <c r="C141" s="51" t="s">
        <v>48</v>
      </c>
      <c r="D141" s="51" t="s">
        <v>96</v>
      </c>
      <c r="E141" s="51" t="s">
        <v>140</v>
      </c>
      <c r="F141" s="51" t="s">
        <v>110</v>
      </c>
      <c r="G141" s="20">
        <f t="shared" si="3"/>
        <v>2100</v>
      </c>
      <c r="H141" s="69">
        <f>H142</f>
        <v>2100</v>
      </c>
      <c r="I141" s="69">
        <f>I142</f>
        <v>0</v>
      </c>
    </row>
    <row r="142" spans="1:9" ht="67.5" customHeight="1">
      <c r="A142" s="23" t="s">
        <v>77</v>
      </c>
      <c r="B142" s="51" t="s">
        <v>100</v>
      </c>
      <c r="C142" s="51" t="s">
        <v>48</v>
      </c>
      <c r="D142" s="51" t="s">
        <v>96</v>
      </c>
      <c r="E142" s="51" t="s">
        <v>140</v>
      </c>
      <c r="F142" s="51" t="s">
        <v>110</v>
      </c>
      <c r="G142" s="20">
        <f t="shared" si="3"/>
        <v>2100</v>
      </c>
      <c r="H142" s="69">
        <f>H143</f>
        <v>2100</v>
      </c>
      <c r="I142" s="69">
        <f>I143</f>
        <v>0</v>
      </c>
    </row>
    <row r="143" spans="1:9" ht="67.5" customHeight="1">
      <c r="A143" s="28" t="s">
        <v>78</v>
      </c>
      <c r="B143" s="57" t="s">
        <v>100</v>
      </c>
      <c r="C143" s="57" t="s">
        <v>48</v>
      </c>
      <c r="D143" s="57" t="s">
        <v>96</v>
      </c>
      <c r="E143" s="57" t="s">
        <v>140</v>
      </c>
      <c r="F143" s="57" t="s">
        <v>110</v>
      </c>
      <c r="G143" s="20">
        <f t="shared" si="3"/>
        <v>2100</v>
      </c>
      <c r="H143" s="68">
        <v>2100</v>
      </c>
      <c r="I143" s="68">
        <v>0</v>
      </c>
    </row>
    <row r="144" spans="1:9" ht="30" customHeight="1">
      <c r="A144" s="72" t="s">
        <v>141</v>
      </c>
      <c r="B144" s="73">
        <v>650</v>
      </c>
      <c r="C144" s="73" t="s">
        <v>48</v>
      </c>
      <c r="D144" s="73" t="s">
        <v>142</v>
      </c>
      <c r="E144" s="73" t="s">
        <v>31</v>
      </c>
      <c r="F144" s="73" t="s">
        <v>32</v>
      </c>
      <c r="G144" s="20">
        <f t="shared" si="3"/>
        <v>449.8</v>
      </c>
      <c r="H144" s="74">
        <f>H145</f>
        <v>449.8</v>
      </c>
      <c r="I144" s="74">
        <f>I145</f>
        <v>0</v>
      </c>
    </row>
    <row r="145" spans="1:9" s="49" customFormat="1" ht="93.75">
      <c r="A145" s="23" t="s">
        <v>143</v>
      </c>
      <c r="B145" s="50">
        <v>650</v>
      </c>
      <c r="C145" s="25" t="s">
        <v>48</v>
      </c>
      <c r="D145" s="25" t="s">
        <v>142</v>
      </c>
      <c r="E145" s="50">
        <v>8010000000</v>
      </c>
      <c r="F145" s="51" t="s">
        <v>32</v>
      </c>
      <c r="G145" s="20">
        <f t="shared" si="3"/>
        <v>449.8</v>
      </c>
      <c r="H145" s="26">
        <f>H146</f>
        <v>449.8</v>
      </c>
      <c r="I145" s="26">
        <f>I146</f>
        <v>0</v>
      </c>
    </row>
    <row r="146" spans="1:9" s="49" customFormat="1" ht="44.25" customHeight="1">
      <c r="A146" s="23" t="s">
        <v>144</v>
      </c>
      <c r="B146" s="50">
        <v>650</v>
      </c>
      <c r="C146" s="25" t="s">
        <v>48</v>
      </c>
      <c r="D146" s="25" t="s">
        <v>142</v>
      </c>
      <c r="E146" s="50">
        <v>8010020070</v>
      </c>
      <c r="F146" s="51" t="s">
        <v>32</v>
      </c>
      <c r="G146" s="20">
        <f t="shared" si="3"/>
        <v>449.8</v>
      </c>
      <c r="H146" s="26">
        <f>H147</f>
        <v>449.8</v>
      </c>
      <c r="I146" s="26">
        <f>I147</f>
        <v>0</v>
      </c>
    </row>
    <row r="147" spans="1:9" s="49" customFormat="1" ht="60.75" customHeight="1">
      <c r="A147" s="23" t="s">
        <v>76</v>
      </c>
      <c r="B147" s="50">
        <v>650</v>
      </c>
      <c r="C147" s="25" t="s">
        <v>48</v>
      </c>
      <c r="D147" s="25" t="s">
        <v>142</v>
      </c>
      <c r="E147" s="50">
        <v>8010020070</v>
      </c>
      <c r="F147" s="50">
        <v>200</v>
      </c>
      <c r="G147" s="20">
        <f t="shared" si="3"/>
        <v>449.8</v>
      </c>
      <c r="H147" s="26">
        <f>H148</f>
        <v>449.8</v>
      </c>
      <c r="I147" s="26">
        <f>I148</f>
        <v>0</v>
      </c>
    </row>
    <row r="148" spans="1:9" s="49" customFormat="1" ht="60" customHeight="1">
      <c r="A148" s="23" t="s">
        <v>77</v>
      </c>
      <c r="B148" s="50">
        <v>650</v>
      </c>
      <c r="C148" s="25" t="s">
        <v>48</v>
      </c>
      <c r="D148" s="25" t="s">
        <v>142</v>
      </c>
      <c r="E148" s="50">
        <v>8010020070</v>
      </c>
      <c r="F148" s="50">
        <v>240</v>
      </c>
      <c r="G148" s="20">
        <f t="shared" si="3"/>
        <v>449.8</v>
      </c>
      <c r="H148" s="26">
        <f>H149+H150</f>
        <v>449.8</v>
      </c>
      <c r="I148" s="26">
        <f>I149+I150</f>
        <v>0</v>
      </c>
    </row>
    <row r="149" spans="1:9" s="49" customFormat="1" ht="56.25" customHeight="1">
      <c r="A149" s="42" t="s">
        <v>145</v>
      </c>
      <c r="B149" s="86">
        <v>650</v>
      </c>
      <c r="C149" s="40" t="s">
        <v>48</v>
      </c>
      <c r="D149" s="40" t="s">
        <v>142</v>
      </c>
      <c r="E149" s="86">
        <v>8010020070</v>
      </c>
      <c r="F149" s="86">
        <v>244</v>
      </c>
      <c r="G149" s="20">
        <f t="shared" si="3"/>
        <v>429.8</v>
      </c>
      <c r="H149" s="35">
        <v>429.8</v>
      </c>
      <c r="I149" s="35">
        <v>0</v>
      </c>
    </row>
    <row r="150" spans="1:9" s="49" customFormat="1" ht="54.75" customHeight="1">
      <c r="A150" s="42" t="s">
        <v>78</v>
      </c>
      <c r="B150" s="86">
        <v>650</v>
      </c>
      <c r="C150" s="40" t="s">
        <v>48</v>
      </c>
      <c r="D150" s="40" t="s">
        <v>142</v>
      </c>
      <c r="E150" s="86">
        <v>8010020070</v>
      </c>
      <c r="F150" s="86">
        <v>244</v>
      </c>
      <c r="G150" s="20">
        <f t="shared" si="3"/>
        <v>20</v>
      </c>
      <c r="H150" s="35">
        <v>20</v>
      </c>
      <c r="I150" s="35">
        <v>0</v>
      </c>
    </row>
    <row r="151" spans="1:9" s="49" customFormat="1" ht="45" customHeight="1">
      <c r="A151" s="44" t="s">
        <v>146</v>
      </c>
      <c r="B151" s="45">
        <v>650</v>
      </c>
      <c r="C151" s="87" t="s">
        <v>48</v>
      </c>
      <c r="D151" s="45">
        <v>12</v>
      </c>
      <c r="E151" s="46" t="s">
        <v>55</v>
      </c>
      <c r="F151" s="46" t="s">
        <v>32</v>
      </c>
      <c r="G151" s="20">
        <f t="shared" si="3"/>
        <v>641.7</v>
      </c>
      <c r="H151" s="48">
        <f>H152</f>
        <v>641.7</v>
      </c>
      <c r="I151" s="48">
        <f>I152</f>
        <v>0</v>
      </c>
    </row>
    <row r="152" spans="1:9" s="49" customFormat="1" ht="28.5" customHeight="1">
      <c r="A152" s="23" t="s">
        <v>56</v>
      </c>
      <c r="B152" s="50">
        <v>650</v>
      </c>
      <c r="C152" s="25" t="s">
        <v>48</v>
      </c>
      <c r="D152" s="50">
        <v>12</v>
      </c>
      <c r="E152" s="50">
        <v>7000000000</v>
      </c>
      <c r="F152" s="51" t="s">
        <v>32</v>
      </c>
      <c r="G152" s="20">
        <f t="shared" si="3"/>
        <v>641.7</v>
      </c>
      <c r="H152" s="26">
        <f>H153</f>
        <v>641.7</v>
      </c>
      <c r="I152" s="26">
        <f>I153</f>
        <v>0</v>
      </c>
    </row>
    <row r="153" spans="1:9" s="49" customFormat="1" ht="116.25" customHeight="1">
      <c r="A153" s="23" t="s">
        <v>58</v>
      </c>
      <c r="B153" s="50">
        <v>650</v>
      </c>
      <c r="C153" s="25" t="s">
        <v>48</v>
      </c>
      <c r="D153" s="50">
        <v>12</v>
      </c>
      <c r="E153" s="25" t="s">
        <v>59</v>
      </c>
      <c r="F153" s="25" t="s">
        <v>32</v>
      </c>
      <c r="G153" s="20">
        <f t="shared" si="3"/>
        <v>641.7</v>
      </c>
      <c r="H153" s="26">
        <f>H154</f>
        <v>641.7</v>
      </c>
      <c r="I153" s="26">
        <f>I154</f>
        <v>0</v>
      </c>
    </row>
    <row r="154" spans="1:9" ht="30" customHeight="1">
      <c r="A154" s="23" t="s">
        <v>60</v>
      </c>
      <c r="B154" s="25">
        <v>650</v>
      </c>
      <c r="C154" s="25" t="s">
        <v>48</v>
      </c>
      <c r="D154" s="25" t="s">
        <v>147</v>
      </c>
      <c r="E154" s="25" t="s">
        <v>59</v>
      </c>
      <c r="F154" s="25" t="s">
        <v>61</v>
      </c>
      <c r="G154" s="20">
        <f t="shared" si="3"/>
        <v>641.7</v>
      </c>
      <c r="H154" s="26">
        <f>H156+H155</f>
        <v>641.7</v>
      </c>
      <c r="I154" s="26">
        <f>I156+I155</f>
        <v>0</v>
      </c>
    </row>
    <row r="155" spans="1:9" ht="29.25" customHeight="1">
      <c r="A155" s="28" t="s">
        <v>62</v>
      </c>
      <c r="B155" s="84">
        <v>650</v>
      </c>
      <c r="C155" s="84" t="s">
        <v>48</v>
      </c>
      <c r="D155" s="84" t="s">
        <v>147</v>
      </c>
      <c r="E155" s="34" t="s">
        <v>59</v>
      </c>
      <c r="F155" s="34" t="s">
        <v>63</v>
      </c>
      <c r="G155" s="20">
        <f t="shared" si="3"/>
        <v>641.7</v>
      </c>
      <c r="H155" s="68">
        <v>641.7</v>
      </c>
      <c r="I155" s="68">
        <v>0</v>
      </c>
    </row>
    <row r="156" spans="1:9" ht="51" customHeight="1" hidden="1">
      <c r="A156" s="88" t="s">
        <v>148</v>
      </c>
      <c r="B156" s="84">
        <v>650</v>
      </c>
      <c r="C156" s="84" t="s">
        <v>48</v>
      </c>
      <c r="D156" s="84" t="s">
        <v>147</v>
      </c>
      <c r="E156" s="34" t="s">
        <v>149</v>
      </c>
      <c r="F156" s="84"/>
      <c r="G156" s="20">
        <f t="shared" si="3"/>
        <v>0</v>
      </c>
      <c r="H156" s="68">
        <v>0</v>
      </c>
      <c r="I156" s="68">
        <v>0</v>
      </c>
    </row>
    <row r="157" spans="1:9" ht="31.5" customHeight="1">
      <c r="A157" s="89" t="s">
        <v>150</v>
      </c>
      <c r="B157" s="81">
        <v>650</v>
      </c>
      <c r="C157" s="81" t="s">
        <v>151</v>
      </c>
      <c r="D157" s="81" t="s">
        <v>28</v>
      </c>
      <c r="E157" s="81" t="s">
        <v>31</v>
      </c>
      <c r="F157" s="81" t="s">
        <v>32</v>
      </c>
      <c r="G157" s="20">
        <f t="shared" si="3"/>
        <v>1271.6</v>
      </c>
      <c r="H157" s="82">
        <f>H158+H164</f>
        <v>1271.6</v>
      </c>
      <c r="I157" s="82">
        <f>I158+I164</f>
        <v>0</v>
      </c>
    </row>
    <row r="158" spans="1:9" ht="31.5" customHeight="1">
      <c r="A158" s="44" t="s">
        <v>152</v>
      </c>
      <c r="B158" s="45">
        <v>650</v>
      </c>
      <c r="C158" s="87" t="s">
        <v>151</v>
      </c>
      <c r="D158" s="87" t="s">
        <v>27</v>
      </c>
      <c r="E158" s="87" t="s">
        <v>31</v>
      </c>
      <c r="F158" s="46" t="s">
        <v>32</v>
      </c>
      <c r="G158" s="20">
        <f t="shared" si="3"/>
        <v>70</v>
      </c>
      <c r="H158" s="48">
        <f>H159</f>
        <v>70</v>
      </c>
      <c r="I158" s="48">
        <f>I159</f>
        <v>0</v>
      </c>
    </row>
    <row r="159" spans="1:9" ht="87" customHeight="1">
      <c r="A159" s="90" t="s">
        <v>153</v>
      </c>
      <c r="B159" s="50">
        <v>650</v>
      </c>
      <c r="C159" s="25" t="s">
        <v>151</v>
      </c>
      <c r="D159" s="25" t="s">
        <v>27</v>
      </c>
      <c r="E159" s="50">
        <v>1100000000</v>
      </c>
      <c r="F159" s="51" t="s">
        <v>32</v>
      </c>
      <c r="G159" s="20">
        <f t="shared" si="3"/>
        <v>70</v>
      </c>
      <c r="H159" s="26">
        <f>H160</f>
        <v>70</v>
      </c>
      <c r="I159" s="26">
        <f>I160</f>
        <v>0</v>
      </c>
    </row>
    <row r="160" spans="1:9" ht="31.5" customHeight="1">
      <c r="A160" s="23" t="s">
        <v>74</v>
      </c>
      <c r="B160" s="50">
        <v>650</v>
      </c>
      <c r="C160" s="25" t="s">
        <v>151</v>
      </c>
      <c r="D160" s="25" t="s">
        <v>27</v>
      </c>
      <c r="E160" s="50">
        <v>1100099990</v>
      </c>
      <c r="F160" s="51" t="s">
        <v>32</v>
      </c>
      <c r="G160" s="20">
        <f t="shared" si="3"/>
        <v>70</v>
      </c>
      <c r="H160" s="26">
        <f>H161</f>
        <v>70</v>
      </c>
      <c r="I160" s="26">
        <f>I161</f>
        <v>0</v>
      </c>
    </row>
    <row r="161" spans="1:9" ht="61.5" customHeight="1">
      <c r="A161" s="23" t="s">
        <v>76</v>
      </c>
      <c r="B161" s="50">
        <v>650</v>
      </c>
      <c r="C161" s="25" t="s">
        <v>151</v>
      </c>
      <c r="D161" s="25" t="s">
        <v>27</v>
      </c>
      <c r="E161" s="50">
        <v>1100099990</v>
      </c>
      <c r="F161" s="50">
        <v>200</v>
      </c>
      <c r="G161" s="20">
        <f t="shared" si="3"/>
        <v>70</v>
      </c>
      <c r="H161" s="26">
        <f>H162</f>
        <v>70</v>
      </c>
      <c r="I161" s="26">
        <f>I162</f>
        <v>0</v>
      </c>
    </row>
    <row r="162" spans="1:9" ht="55.5" customHeight="1">
      <c r="A162" s="23" t="s">
        <v>77</v>
      </c>
      <c r="B162" s="50">
        <v>650</v>
      </c>
      <c r="C162" s="25" t="s">
        <v>151</v>
      </c>
      <c r="D162" s="25" t="s">
        <v>27</v>
      </c>
      <c r="E162" s="50">
        <v>1100099990</v>
      </c>
      <c r="F162" s="50">
        <v>240</v>
      </c>
      <c r="G162" s="20">
        <f t="shared" si="3"/>
        <v>70</v>
      </c>
      <c r="H162" s="26">
        <f>H163</f>
        <v>70</v>
      </c>
      <c r="I162" s="26">
        <f>I163</f>
        <v>0</v>
      </c>
    </row>
    <row r="163" spans="1:9" ht="57.75" customHeight="1">
      <c r="A163" s="42" t="s">
        <v>78</v>
      </c>
      <c r="B163" s="86">
        <v>650</v>
      </c>
      <c r="C163" s="40" t="s">
        <v>151</v>
      </c>
      <c r="D163" s="40" t="s">
        <v>27</v>
      </c>
      <c r="E163" s="86">
        <v>1100099990</v>
      </c>
      <c r="F163" s="86">
        <v>244</v>
      </c>
      <c r="G163" s="20">
        <f t="shared" si="3"/>
        <v>70</v>
      </c>
      <c r="H163" s="35">
        <v>70</v>
      </c>
      <c r="I163" s="35">
        <v>0</v>
      </c>
    </row>
    <row r="164" spans="1:9" ht="31.5" customHeight="1">
      <c r="A164" s="44" t="s">
        <v>154</v>
      </c>
      <c r="B164" s="45">
        <v>650</v>
      </c>
      <c r="C164" s="87" t="s">
        <v>151</v>
      </c>
      <c r="D164" s="87" t="s">
        <v>85</v>
      </c>
      <c r="E164" s="46" t="s">
        <v>31</v>
      </c>
      <c r="F164" s="46" t="s">
        <v>32</v>
      </c>
      <c r="G164" s="20">
        <f t="shared" si="3"/>
        <v>1201.6</v>
      </c>
      <c r="H164" s="48">
        <f>H170+H175</f>
        <v>1201.6</v>
      </c>
      <c r="I164" s="48">
        <f>I170</f>
        <v>0</v>
      </c>
    </row>
    <row r="165" spans="1:9" ht="75.75" customHeight="1">
      <c r="A165" s="91" t="s">
        <v>155</v>
      </c>
      <c r="B165" s="76">
        <v>650</v>
      </c>
      <c r="C165" s="30" t="s">
        <v>151</v>
      </c>
      <c r="D165" s="30" t="s">
        <v>85</v>
      </c>
      <c r="E165" s="77" t="s">
        <v>156</v>
      </c>
      <c r="F165" s="77" t="s">
        <v>32</v>
      </c>
      <c r="G165" s="31">
        <f>H165</f>
        <v>580</v>
      </c>
      <c r="H165" s="31">
        <v>580</v>
      </c>
      <c r="I165" s="31"/>
    </row>
    <row r="166" spans="1:9" ht="51" customHeight="1">
      <c r="A166" s="23" t="s">
        <v>74</v>
      </c>
      <c r="B166" s="76">
        <v>650</v>
      </c>
      <c r="C166" s="30" t="s">
        <v>151</v>
      </c>
      <c r="D166" s="30" t="s">
        <v>85</v>
      </c>
      <c r="E166" s="77" t="s">
        <v>157</v>
      </c>
      <c r="F166" s="77" t="s">
        <v>32</v>
      </c>
      <c r="G166" s="31">
        <f>H166</f>
        <v>580</v>
      </c>
      <c r="H166" s="31">
        <f>H167</f>
        <v>580</v>
      </c>
      <c r="I166" s="31"/>
    </row>
    <row r="167" spans="1:9" ht="59.25" customHeight="1">
      <c r="A167" s="23" t="s">
        <v>76</v>
      </c>
      <c r="B167" s="76">
        <v>650</v>
      </c>
      <c r="C167" s="30" t="s">
        <v>151</v>
      </c>
      <c r="D167" s="30" t="s">
        <v>85</v>
      </c>
      <c r="E167" s="77" t="s">
        <v>157</v>
      </c>
      <c r="F167" s="77" t="s">
        <v>108</v>
      </c>
      <c r="G167" s="31">
        <f>H167</f>
        <v>580</v>
      </c>
      <c r="H167" s="31">
        <f>H168</f>
        <v>580</v>
      </c>
      <c r="I167" s="31"/>
    </row>
    <row r="168" spans="1:9" ht="60" customHeight="1">
      <c r="A168" s="23" t="s">
        <v>77</v>
      </c>
      <c r="B168" s="76">
        <v>650</v>
      </c>
      <c r="C168" s="30" t="s">
        <v>151</v>
      </c>
      <c r="D168" s="30" t="s">
        <v>85</v>
      </c>
      <c r="E168" s="77" t="s">
        <v>157</v>
      </c>
      <c r="F168" s="77" t="s">
        <v>109</v>
      </c>
      <c r="G168" s="31">
        <f>H168</f>
        <v>580</v>
      </c>
      <c r="H168" s="31">
        <f>H169</f>
        <v>580</v>
      </c>
      <c r="I168" s="31"/>
    </row>
    <row r="169" spans="1:9" ht="61.5" customHeight="1">
      <c r="A169" s="28" t="s">
        <v>78</v>
      </c>
      <c r="B169" s="76">
        <v>650</v>
      </c>
      <c r="C169" s="30" t="s">
        <v>158</v>
      </c>
      <c r="D169" s="30" t="s">
        <v>85</v>
      </c>
      <c r="E169" s="77" t="s">
        <v>157</v>
      </c>
      <c r="F169" s="77" t="s">
        <v>110</v>
      </c>
      <c r="G169" s="31">
        <f>H169</f>
        <v>580</v>
      </c>
      <c r="H169" s="31">
        <v>580</v>
      </c>
      <c r="I169" s="31"/>
    </row>
    <row r="170" spans="1:9" ht="31.5" customHeight="1">
      <c r="A170" s="44" t="s">
        <v>56</v>
      </c>
      <c r="B170" s="45">
        <v>650</v>
      </c>
      <c r="C170" s="87" t="s">
        <v>151</v>
      </c>
      <c r="D170" s="87" t="s">
        <v>85</v>
      </c>
      <c r="E170" s="46">
        <v>7000000000</v>
      </c>
      <c r="F170" s="46" t="s">
        <v>32</v>
      </c>
      <c r="G170" s="20">
        <f aca="true" t="shared" si="4" ref="G170:G180">H170+I170</f>
        <v>900</v>
      </c>
      <c r="H170" s="48">
        <f>H171</f>
        <v>900</v>
      </c>
      <c r="I170" s="48">
        <f>I171</f>
        <v>0</v>
      </c>
    </row>
    <row r="171" spans="1:9" ht="31.5" customHeight="1">
      <c r="A171" s="23" t="s">
        <v>74</v>
      </c>
      <c r="B171" s="50">
        <v>650</v>
      </c>
      <c r="C171" s="25" t="s">
        <v>151</v>
      </c>
      <c r="D171" s="25" t="s">
        <v>85</v>
      </c>
      <c r="E171" s="51">
        <v>7000099990</v>
      </c>
      <c r="F171" s="51" t="s">
        <v>32</v>
      </c>
      <c r="G171" s="20">
        <f t="shared" si="4"/>
        <v>900</v>
      </c>
      <c r="H171" s="26">
        <f>H172</f>
        <v>900</v>
      </c>
      <c r="I171" s="26">
        <f>I172</f>
        <v>0</v>
      </c>
    </row>
    <row r="172" spans="1:9" ht="64.5" customHeight="1">
      <c r="A172" s="23" t="s">
        <v>76</v>
      </c>
      <c r="B172" s="50">
        <v>650</v>
      </c>
      <c r="C172" s="25" t="s">
        <v>151</v>
      </c>
      <c r="D172" s="25" t="s">
        <v>85</v>
      </c>
      <c r="E172" s="50">
        <v>7000099990</v>
      </c>
      <c r="F172" s="50">
        <v>200</v>
      </c>
      <c r="G172" s="20">
        <f t="shared" si="4"/>
        <v>900</v>
      </c>
      <c r="H172" s="26">
        <f>H173</f>
        <v>900</v>
      </c>
      <c r="I172" s="26">
        <f>I173</f>
        <v>0</v>
      </c>
    </row>
    <row r="173" spans="1:9" ht="62.25" customHeight="1">
      <c r="A173" s="23" t="s">
        <v>77</v>
      </c>
      <c r="B173" s="50">
        <v>650</v>
      </c>
      <c r="C173" s="25" t="s">
        <v>151</v>
      </c>
      <c r="D173" s="25" t="s">
        <v>85</v>
      </c>
      <c r="E173" s="50">
        <v>7000099990</v>
      </c>
      <c r="F173" s="50">
        <v>240</v>
      </c>
      <c r="G173" s="20">
        <f t="shared" si="4"/>
        <v>900</v>
      </c>
      <c r="H173" s="26">
        <f>H174</f>
        <v>900</v>
      </c>
      <c r="I173" s="26">
        <f>I174</f>
        <v>0</v>
      </c>
    </row>
    <row r="174" spans="1:9" ht="57.75" customHeight="1">
      <c r="A174" s="28" t="s">
        <v>78</v>
      </c>
      <c r="B174" s="56">
        <v>650</v>
      </c>
      <c r="C174" s="40" t="s">
        <v>151</v>
      </c>
      <c r="D174" s="40" t="s">
        <v>85</v>
      </c>
      <c r="E174" s="76">
        <v>7000099990</v>
      </c>
      <c r="F174" s="76">
        <v>244</v>
      </c>
      <c r="G174" s="20">
        <f t="shared" si="4"/>
        <v>900</v>
      </c>
      <c r="H174" s="31">
        <v>900</v>
      </c>
      <c r="I174" s="92">
        <v>0</v>
      </c>
    </row>
    <row r="175" spans="1:9" ht="78.75" customHeight="1">
      <c r="A175" s="23" t="s">
        <v>139</v>
      </c>
      <c r="B175" s="45">
        <v>650</v>
      </c>
      <c r="C175" s="87" t="s">
        <v>151</v>
      </c>
      <c r="D175" s="87" t="s">
        <v>85</v>
      </c>
      <c r="E175" s="46" t="s">
        <v>159</v>
      </c>
      <c r="F175" s="46" t="s">
        <v>32</v>
      </c>
      <c r="G175" s="20">
        <f t="shared" si="4"/>
        <v>301.6</v>
      </c>
      <c r="H175" s="48">
        <f>H176</f>
        <v>301.6</v>
      </c>
      <c r="I175" s="48">
        <f>I176</f>
        <v>0</v>
      </c>
    </row>
    <row r="176" spans="1:9" ht="57.75" customHeight="1">
      <c r="A176" s="27" t="s">
        <v>160</v>
      </c>
      <c r="B176" s="50">
        <v>650</v>
      </c>
      <c r="C176" s="25" t="s">
        <v>151</v>
      </c>
      <c r="D176" s="25" t="s">
        <v>85</v>
      </c>
      <c r="E176" s="51" t="s">
        <v>140</v>
      </c>
      <c r="F176" s="51" t="s">
        <v>32</v>
      </c>
      <c r="G176" s="20">
        <f t="shared" si="4"/>
        <v>301.6</v>
      </c>
      <c r="H176" s="26">
        <f>H177</f>
        <v>301.6</v>
      </c>
      <c r="I176" s="26">
        <f>I177</f>
        <v>0</v>
      </c>
    </row>
    <row r="177" spans="1:9" ht="57.75" customHeight="1">
      <c r="A177" s="27" t="s">
        <v>76</v>
      </c>
      <c r="B177" s="50">
        <v>650</v>
      </c>
      <c r="C177" s="25" t="s">
        <v>151</v>
      </c>
      <c r="D177" s="25" t="s">
        <v>85</v>
      </c>
      <c r="E177" s="51" t="s">
        <v>140</v>
      </c>
      <c r="F177" s="50">
        <v>200</v>
      </c>
      <c r="G177" s="20">
        <f t="shared" si="4"/>
        <v>301.6</v>
      </c>
      <c r="H177" s="26">
        <f>H178</f>
        <v>301.6</v>
      </c>
      <c r="I177" s="26">
        <f>I178</f>
        <v>0</v>
      </c>
    </row>
    <row r="178" spans="1:9" ht="57.75" customHeight="1">
      <c r="A178" s="27" t="s">
        <v>77</v>
      </c>
      <c r="B178" s="50">
        <v>650</v>
      </c>
      <c r="C178" s="25" t="s">
        <v>151</v>
      </c>
      <c r="D178" s="25" t="s">
        <v>85</v>
      </c>
      <c r="E178" s="51" t="s">
        <v>140</v>
      </c>
      <c r="F178" s="50">
        <v>240</v>
      </c>
      <c r="G178" s="20">
        <f t="shared" si="4"/>
        <v>301.6</v>
      </c>
      <c r="H178" s="26">
        <f>H179</f>
        <v>301.6</v>
      </c>
      <c r="I178" s="26">
        <f>I179</f>
        <v>0</v>
      </c>
    </row>
    <row r="179" spans="1:9" ht="57.75" customHeight="1">
      <c r="A179" s="70" t="s">
        <v>78</v>
      </c>
      <c r="B179" s="56">
        <v>650</v>
      </c>
      <c r="C179" s="40" t="s">
        <v>151</v>
      </c>
      <c r="D179" s="40" t="s">
        <v>85</v>
      </c>
      <c r="E179" s="77" t="s">
        <v>140</v>
      </c>
      <c r="F179" s="76">
        <v>244</v>
      </c>
      <c r="G179" s="20">
        <f t="shared" si="4"/>
        <v>301.6</v>
      </c>
      <c r="H179" s="31">
        <v>301.6</v>
      </c>
      <c r="I179" s="92">
        <v>0</v>
      </c>
    </row>
    <row r="180" spans="1:9" ht="57.75" customHeight="1">
      <c r="A180" s="93" t="s">
        <v>161</v>
      </c>
      <c r="B180" s="94"/>
      <c r="C180" s="95" t="s">
        <v>54</v>
      </c>
      <c r="D180" s="95" t="s">
        <v>28</v>
      </c>
      <c r="E180" s="96" t="s">
        <v>31</v>
      </c>
      <c r="F180" s="77" t="s">
        <v>32</v>
      </c>
      <c r="G180" s="97">
        <f t="shared" si="4"/>
        <v>1.2</v>
      </c>
      <c r="H180" s="92">
        <f>H185</f>
        <v>1.2</v>
      </c>
      <c r="I180" s="92"/>
    </row>
    <row r="181" spans="1:9" ht="57.75" customHeight="1">
      <c r="A181" s="71" t="s">
        <v>162</v>
      </c>
      <c r="B181" s="56"/>
      <c r="C181" s="40" t="s">
        <v>54</v>
      </c>
      <c r="D181" s="40" t="s">
        <v>151</v>
      </c>
      <c r="E181" s="77" t="s">
        <v>31</v>
      </c>
      <c r="F181" s="77" t="s">
        <v>32</v>
      </c>
      <c r="G181" s="20"/>
      <c r="H181" s="92"/>
      <c r="I181" s="92"/>
    </row>
    <row r="182" spans="1:9" ht="57.75" customHeight="1">
      <c r="A182" s="98" t="s">
        <v>163</v>
      </c>
      <c r="B182" s="56"/>
      <c r="C182" s="40" t="s">
        <v>54</v>
      </c>
      <c r="D182" s="40" t="s">
        <v>151</v>
      </c>
      <c r="E182" s="77" t="s">
        <v>164</v>
      </c>
      <c r="F182" s="77" t="s">
        <v>32</v>
      </c>
      <c r="G182" s="20"/>
      <c r="H182" s="92"/>
      <c r="I182" s="92"/>
    </row>
    <row r="183" spans="1:9" ht="84" customHeight="1">
      <c r="A183" s="71" t="s">
        <v>165</v>
      </c>
      <c r="B183" s="56"/>
      <c r="C183" s="40" t="s">
        <v>54</v>
      </c>
      <c r="D183" s="40" t="s">
        <v>151</v>
      </c>
      <c r="E183" s="77" t="s">
        <v>166</v>
      </c>
      <c r="F183" s="77" t="s">
        <v>32</v>
      </c>
      <c r="G183" s="20"/>
      <c r="H183" s="92"/>
      <c r="I183" s="92"/>
    </row>
    <row r="184" spans="1:9" ht="84" customHeight="1">
      <c r="A184" s="66" t="s">
        <v>167</v>
      </c>
      <c r="B184" s="56"/>
      <c r="C184" s="40" t="s">
        <v>54</v>
      </c>
      <c r="D184" s="40" t="s">
        <v>151</v>
      </c>
      <c r="E184" s="77" t="s">
        <v>168</v>
      </c>
      <c r="F184" s="77" t="s">
        <v>32</v>
      </c>
      <c r="G184" s="20"/>
      <c r="H184" s="92"/>
      <c r="I184" s="92"/>
    </row>
    <row r="185" spans="1:9" ht="126" customHeight="1">
      <c r="A185" s="66" t="s">
        <v>169</v>
      </c>
      <c r="B185" s="45">
        <v>650</v>
      </c>
      <c r="C185" s="87" t="s">
        <v>54</v>
      </c>
      <c r="D185" s="87" t="s">
        <v>151</v>
      </c>
      <c r="E185" s="46" t="s">
        <v>170</v>
      </c>
      <c r="F185" s="46" t="s">
        <v>32</v>
      </c>
      <c r="G185" s="48">
        <f aca="true" t="shared" si="5" ref="G185:G249">H185+I185</f>
        <v>1.2</v>
      </c>
      <c r="H185" s="48">
        <f>H186</f>
        <v>1.2</v>
      </c>
      <c r="I185" s="48">
        <f>I186</f>
        <v>0</v>
      </c>
    </row>
    <row r="186" spans="1:9" ht="81.75" customHeight="1">
      <c r="A186" s="99" t="s">
        <v>171</v>
      </c>
      <c r="B186" s="50">
        <v>650</v>
      </c>
      <c r="C186" s="25" t="s">
        <v>54</v>
      </c>
      <c r="D186" s="25" t="s">
        <v>151</v>
      </c>
      <c r="E186" s="51" t="s">
        <v>172</v>
      </c>
      <c r="F186" s="51" t="s">
        <v>32</v>
      </c>
      <c r="G186" s="26">
        <f t="shared" si="5"/>
        <v>1.2</v>
      </c>
      <c r="H186" s="26">
        <f>H187</f>
        <v>1.2</v>
      </c>
      <c r="I186" s="10"/>
    </row>
    <row r="187" spans="1:9" ht="57.75" customHeight="1">
      <c r="A187" s="23" t="s">
        <v>37</v>
      </c>
      <c r="B187" s="50">
        <v>650</v>
      </c>
      <c r="C187" s="25" t="s">
        <v>54</v>
      </c>
      <c r="D187" s="25" t="s">
        <v>151</v>
      </c>
      <c r="E187" s="51" t="s">
        <v>172</v>
      </c>
      <c r="F187" s="50">
        <v>100</v>
      </c>
      <c r="G187" s="26">
        <f t="shared" si="5"/>
        <v>1.2</v>
      </c>
      <c r="H187" s="26">
        <f>H188</f>
        <v>1.2</v>
      </c>
      <c r="I187" s="10"/>
    </row>
    <row r="188" spans="1:9" ht="57.75" customHeight="1">
      <c r="A188" s="23" t="s">
        <v>39</v>
      </c>
      <c r="B188" s="50">
        <v>650</v>
      </c>
      <c r="C188" s="25" t="s">
        <v>54</v>
      </c>
      <c r="D188" s="25" t="s">
        <v>151</v>
      </c>
      <c r="E188" s="51" t="s">
        <v>172</v>
      </c>
      <c r="F188" s="50">
        <v>120</v>
      </c>
      <c r="G188" s="26">
        <f t="shared" si="5"/>
        <v>1.2</v>
      </c>
      <c r="H188" s="26">
        <f>H189</f>
        <v>1.2</v>
      </c>
      <c r="I188" s="10"/>
    </row>
    <row r="189" spans="1:9" ht="57.75" customHeight="1">
      <c r="A189" s="28" t="s">
        <v>41</v>
      </c>
      <c r="B189" s="56">
        <v>650</v>
      </c>
      <c r="C189" s="40" t="s">
        <v>54</v>
      </c>
      <c r="D189" s="40" t="s">
        <v>151</v>
      </c>
      <c r="E189" s="51" t="s">
        <v>172</v>
      </c>
      <c r="F189" s="76">
        <v>121</v>
      </c>
      <c r="G189" s="20">
        <f t="shared" si="5"/>
        <v>1.2</v>
      </c>
      <c r="H189" s="31">
        <v>1.2</v>
      </c>
      <c r="I189" s="92"/>
    </row>
    <row r="190" spans="1:9" ht="39" customHeight="1">
      <c r="A190" s="100" t="s">
        <v>173</v>
      </c>
      <c r="B190" s="101">
        <v>650</v>
      </c>
      <c r="C190" s="102" t="s">
        <v>65</v>
      </c>
      <c r="D190" s="102" t="s">
        <v>28</v>
      </c>
      <c r="E190" s="102" t="s">
        <v>31</v>
      </c>
      <c r="F190" s="102" t="s">
        <v>32</v>
      </c>
      <c r="G190" s="20">
        <f t="shared" si="5"/>
        <v>3</v>
      </c>
      <c r="H190" s="10">
        <f>H191</f>
        <v>3</v>
      </c>
      <c r="I190" s="10">
        <f>I191</f>
        <v>0</v>
      </c>
    </row>
    <row r="191" spans="1:9" ht="44.25" customHeight="1">
      <c r="A191" s="23" t="s">
        <v>174</v>
      </c>
      <c r="B191" s="50">
        <v>650</v>
      </c>
      <c r="C191" s="51" t="s">
        <v>65</v>
      </c>
      <c r="D191" s="51" t="s">
        <v>65</v>
      </c>
      <c r="E191" s="51" t="s">
        <v>31</v>
      </c>
      <c r="F191" s="51" t="s">
        <v>32</v>
      </c>
      <c r="G191" s="20">
        <f t="shared" si="5"/>
        <v>3</v>
      </c>
      <c r="H191" s="26">
        <f>H192</f>
        <v>3</v>
      </c>
      <c r="I191" s="26">
        <f>I192</f>
        <v>0</v>
      </c>
    </row>
    <row r="192" spans="1:9" ht="56.25">
      <c r="A192" s="23" t="s">
        <v>175</v>
      </c>
      <c r="B192" s="50">
        <v>650</v>
      </c>
      <c r="C192" s="51" t="s">
        <v>65</v>
      </c>
      <c r="D192" s="51" t="s">
        <v>65</v>
      </c>
      <c r="E192" s="51" t="s">
        <v>176</v>
      </c>
      <c r="F192" s="51" t="s">
        <v>32</v>
      </c>
      <c r="G192" s="20">
        <f t="shared" si="5"/>
        <v>3</v>
      </c>
      <c r="H192" s="26">
        <f>H193</f>
        <v>3</v>
      </c>
      <c r="I192" s="26">
        <f>I193</f>
        <v>0</v>
      </c>
    </row>
    <row r="193" spans="1:9" ht="24" customHeight="1">
      <c r="A193" s="23" t="s">
        <v>74</v>
      </c>
      <c r="B193" s="51">
        <v>650</v>
      </c>
      <c r="C193" s="51" t="s">
        <v>65</v>
      </c>
      <c r="D193" s="51" t="s">
        <v>65</v>
      </c>
      <c r="E193" s="51" t="s">
        <v>177</v>
      </c>
      <c r="F193" s="51" t="s">
        <v>32</v>
      </c>
      <c r="G193" s="20">
        <f t="shared" si="5"/>
        <v>3</v>
      </c>
      <c r="H193" s="69">
        <f>H194+H198</f>
        <v>3</v>
      </c>
      <c r="I193" s="69">
        <f>I194</f>
        <v>0</v>
      </c>
    </row>
    <row r="194" spans="1:9" ht="114" customHeight="1" hidden="1">
      <c r="A194" s="23" t="s">
        <v>37</v>
      </c>
      <c r="B194" s="51">
        <v>650</v>
      </c>
      <c r="C194" s="51" t="s">
        <v>65</v>
      </c>
      <c r="D194" s="51" t="s">
        <v>65</v>
      </c>
      <c r="E194" s="51" t="s">
        <v>177</v>
      </c>
      <c r="F194" s="51">
        <v>100</v>
      </c>
      <c r="G194" s="20">
        <f t="shared" si="5"/>
        <v>0</v>
      </c>
      <c r="H194" s="69">
        <f>H195</f>
        <v>0</v>
      </c>
      <c r="I194" s="69">
        <f>I195</f>
        <v>0</v>
      </c>
    </row>
    <row r="195" spans="1:9" ht="39" customHeight="1" hidden="1">
      <c r="A195" s="23" t="s">
        <v>39</v>
      </c>
      <c r="B195" s="51">
        <v>650</v>
      </c>
      <c r="C195" s="51" t="s">
        <v>65</v>
      </c>
      <c r="D195" s="51" t="s">
        <v>65</v>
      </c>
      <c r="E195" s="51" t="s">
        <v>177</v>
      </c>
      <c r="F195" s="51">
        <v>120</v>
      </c>
      <c r="G195" s="20">
        <f t="shared" si="5"/>
        <v>0</v>
      </c>
      <c r="H195" s="69">
        <f>H196+H197</f>
        <v>0</v>
      </c>
      <c r="I195" s="69">
        <f>I196+I197</f>
        <v>0</v>
      </c>
    </row>
    <row r="196" spans="1:9" ht="39" customHeight="1" hidden="1">
      <c r="A196" s="28" t="s">
        <v>41</v>
      </c>
      <c r="B196" s="103">
        <v>650</v>
      </c>
      <c r="C196" s="77" t="s">
        <v>65</v>
      </c>
      <c r="D196" s="77" t="s">
        <v>65</v>
      </c>
      <c r="E196" s="77" t="s">
        <v>177</v>
      </c>
      <c r="F196" s="84" t="s">
        <v>42</v>
      </c>
      <c r="G196" s="20">
        <f t="shared" si="5"/>
        <v>0</v>
      </c>
      <c r="H196" s="68">
        <v>0</v>
      </c>
      <c r="I196" s="68">
        <v>0</v>
      </c>
    </row>
    <row r="197" spans="1:9" ht="81.75" customHeight="1" hidden="1">
      <c r="A197" s="28" t="s">
        <v>45</v>
      </c>
      <c r="B197" s="103">
        <v>650</v>
      </c>
      <c r="C197" s="77" t="s">
        <v>65</v>
      </c>
      <c r="D197" s="77" t="s">
        <v>65</v>
      </c>
      <c r="E197" s="77" t="s">
        <v>177</v>
      </c>
      <c r="F197" s="84" t="s">
        <v>46</v>
      </c>
      <c r="G197" s="20">
        <f t="shared" si="5"/>
        <v>0</v>
      </c>
      <c r="H197" s="68">
        <v>0</v>
      </c>
      <c r="I197" s="68">
        <v>0</v>
      </c>
    </row>
    <row r="198" spans="1:9" ht="59.25" customHeight="1">
      <c r="A198" s="23" t="s">
        <v>76</v>
      </c>
      <c r="B198" s="50">
        <v>650</v>
      </c>
      <c r="C198" s="25" t="s">
        <v>65</v>
      </c>
      <c r="D198" s="25" t="s">
        <v>65</v>
      </c>
      <c r="E198" s="50">
        <v>3200099990</v>
      </c>
      <c r="F198" s="50">
        <v>200</v>
      </c>
      <c r="G198" s="20">
        <f t="shared" si="5"/>
        <v>3</v>
      </c>
      <c r="H198" s="69">
        <f>H199</f>
        <v>3</v>
      </c>
      <c r="I198" s="69">
        <f>I199</f>
        <v>0</v>
      </c>
    </row>
    <row r="199" spans="1:9" ht="56.25" customHeight="1">
      <c r="A199" s="23" t="s">
        <v>77</v>
      </c>
      <c r="B199" s="50">
        <v>650</v>
      </c>
      <c r="C199" s="25" t="s">
        <v>65</v>
      </c>
      <c r="D199" s="25" t="s">
        <v>65</v>
      </c>
      <c r="E199" s="50">
        <v>3200099990</v>
      </c>
      <c r="F199" s="50">
        <v>240</v>
      </c>
      <c r="G199" s="20">
        <f t="shared" si="5"/>
        <v>3</v>
      </c>
      <c r="H199" s="69">
        <f>H200</f>
        <v>3</v>
      </c>
      <c r="I199" s="69">
        <f>I200</f>
        <v>0</v>
      </c>
    </row>
    <row r="200" spans="1:9" ht="60" customHeight="1">
      <c r="A200" s="28" t="s">
        <v>78</v>
      </c>
      <c r="B200" s="56">
        <v>650</v>
      </c>
      <c r="C200" s="40" t="s">
        <v>65</v>
      </c>
      <c r="D200" s="40" t="s">
        <v>65</v>
      </c>
      <c r="E200" s="76">
        <v>3200099990</v>
      </c>
      <c r="F200" s="76">
        <v>244</v>
      </c>
      <c r="G200" s="20">
        <f t="shared" si="5"/>
        <v>3</v>
      </c>
      <c r="H200" s="68">
        <v>3</v>
      </c>
      <c r="I200" s="68">
        <v>0</v>
      </c>
    </row>
    <row r="201" spans="1:9" ht="26.25" customHeight="1">
      <c r="A201" s="23" t="s">
        <v>178</v>
      </c>
      <c r="B201" s="50">
        <v>650</v>
      </c>
      <c r="C201" s="51" t="s">
        <v>158</v>
      </c>
      <c r="D201" s="51" t="s">
        <v>27</v>
      </c>
      <c r="E201" s="51" t="s">
        <v>31</v>
      </c>
      <c r="F201" s="51" t="s">
        <v>32</v>
      </c>
      <c r="G201" s="20">
        <f t="shared" si="5"/>
        <v>9027.300000000001</v>
      </c>
      <c r="H201" s="69">
        <f>H202</f>
        <v>9027.300000000001</v>
      </c>
      <c r="I201" s="69">
        <f>I202</f>
        <v>0</v>
      </c>
    </row>
    <row r="202" spans="1:9" ht="26.25" customHeight="1">
      <c r="A202" s="23" t="s">
        <v>56</v>
      </c>
      <c r="B202" s="50">
        <v>650</v>
      </c>
      <c r="C202" s="51" t="s">
        <v>158</v>
      </c>
      <c r="D202" s="51" t="s">
        <v>27</v>
      </c>
      <c r="E202" s="50">
        <v>7000000000</v>
      </c>
      <c r="F202" s="51" t="s">
        <v>32</v>
      </c>
      <c r="G202" s="20">
        <f t="shared" si="5"/>
        <v>9027.300000000001</v>
      </c>
      <c r="H202" s="69">
        <f>H203</f>
        <v>9027.300000000001</v>
      </c>
      <c r="I202" s="69">
        <f>I203</f>
        <v>0</v>
      </c>
    </row>
    <row r="203" spans="1:9" ht="34.5" customHeight="1">
      <c r="A203" s="23" t="s">
        <v>74</v>
      </c>
      <c r="B203" s="50">
        <v>650</v>
      </c>
      <c r="C203" s="51" t="s">
        <v>158</v>
      </c>
      <c r="D203" s="51" t="s">
        <v>27</v>
      </c>
      <c r="E203" s="50">
        <v>7000099990</v>
      </c>
      <c r="F203" s="51" t="s">
        <v>32</v>
      </c>
      <c r="G203" s="20">
        <f t="shared" si="5"/>
        <v>9027.300000000001</v>
      </c>
      <c r="H203" s="69">
        <f>H204+H214+H218+H220+H209</f>
        <v>9027.300000000001</v>
      </c>
      <c r="I203" s="69">
        <f>I204+I214+I218+I220</f>
        <v>0</v>
      </c>
    </row>
    <row r="204" spans="1:21" ht="119.25" customHeight="1">
      <c r="A204" s="23" t="s">
        <v>37</v>
      </c>
      <c r="B204" s="50">
        <v>650</v>
      </c>
      <c r="C204" s="51" t="s">
        <v>158</v>
      </c>
      <c r="D204" s="51" t="s">
        <v>27</v>
      </c>
      <c r="E204" s="50">
        <v>7000000590</v>
      </c>
      <c r="F204" s="50">
        <v>100</v>
      </c>
      <c r="G204" s="20">
        <f t="shared" si="5"/>
        <v>4888.700000000001</v>
      </c>
      <c r="H204" s="69">
        <f>H205</f>
        <v>4888.700000000001</v>
      </c>
      <c r="I204" s="69">
        <f>I205</f>
        <v>0</v>
      </c>
      <c r="U204" s="104"/>
    </row>
    <row r="205" spans="1:9" ht="45" customHeight="1">
      <c r="A205" s="27" t="s">
        <v>179</v>
      </c>
      <c r="B205" s="50">
        <v>650</v>
      </c>
      <c r="C205" s="51" t="s">
        <v>158</v>
      </c>
      <c r="D205" s="51" t="s">
        <v>27</v>
      </c>
      <c r="E205" s="50">
        <v>7000000590</v>
      </c>
      <c r="F205" s="50">
        <v>110</v>
      </c>
      <c r="G205" s="20">
        <f t="shared" si="5"/>
        <v>4888.700000000001</v>
      </c>
      <c r="H205" s="69">
        <f>H206+H207+H208</f>
        <v>4888.700000000001</v>
      </c>
      <c r="I205" s="69">
        <f>I206+I207+I208</f>
        <v>0</v>
      </c>
    </row>
    <row r="206" spans="1:9" ht="30" customHeight="1">
      <c r="A206" s="28" t="s">
        <v>180</v>
      </c>
      <c r="B206" s="56">
        <v>650</v>
      </c>
      <c r="C206" s="57" t="s">
        <v>158</v>
      </c>
      <c r="D206" s="57" t="s">
        <v>27</v>
      </c>
      <c r="E206" s="56">
        <v>7000000590</v>
      </c>
      <c r="F206" s="56">
        <v>111</v>
      </c>
      <c r="G206" s="20">
        <f t="shared" si="5"/>
        <v>3580</v>
      </c>
      <c r="H206" s="68">
        <v>3580</v>
      </c>
      <c r="I206" s="68">
        <v>0</v>
      </c>
    </row>
    <row r="207" spans="1:9" ht="60" customHeight="1">
      <c r="A207" s="28" t="s">
        <v>181</v>
      </c>
      <c r="B207" s="56">
        <v>650</v>
      </c>
      <c r="C207" s="57" t="s">
        <v>158</v>
      </c>
      <c r="D207" s="57" t="s">
        <v>27</v>
      </c>
      <c r="E207" s="56">
        <v>7000000590</v>
      </c>
      <c r="F207" s="56">
        <v>112</v>
      </c>
      <c r="G207" s="20">
        <f t="shared" si="5"/>
        <v>195.8</v>
      </c>
      <c r="H207" s="68">
        <v>195.8</v>
      </c>
      <c r="I207" s="68">
        <v>0</v>
      </c>
    </row>
    <row r="208" spans="1:9" ht="82.5" customHeight="1">
      <c r="A208" s="28" t="s">
        <v>182</v>
      </c>
      <c r="B208" s="56">
        <v>650</v>
      </c>
      <c r="C208" s="57" t="s">
        <v>158</v>
      </c>
      <c r="D208" s="57" t="s">
        <v>27</v>
      </c>
      <c r="E208" s="56">
        <v>7000000590</v>
      </c>
      <c r="F208" s="56">
        <v>119</v>
      </c>
      <c r="G208" s="20">
        <f t="shared" si="5"/>
        <v>1112.9</v>
      </c>
      <c r="H208" s="68">
        <v>1112.9</v>
      </c>
      <c r="I208" s="68">
        <v>0</v>
      </c>
    </row>
    <row r="209" spans="1:21" ht="82.5" customHeight="1" hidden="1">
      <c r="A209" s="23" t="s">
        <v>74</v>
      </c>
      <c r="B209" s="50">
        <v>650</v>
      </c>
      <c r="C209" s="51" t="s">
        <v>158</v>
      </c>
      <c r="D209" s="51" t="s">
        <v>27</v>
      </c>
      <c r="E209" s="50">
        <v>7000082440</v>
      </c>
      <c r="F209" s="51" t="s">
        <v>32</v>
      </c>
      <c r="G209" s="20">
        <f t="shared" si="5"/>
        <v>0</v>
      </c>
      <c r="H209" s="68">
        <f>H210</f>
        <v>0</v>
      </c>
      <c r="I209" s="68"/>
      <c r="U209" s="105"/>
    </row>
    <row r="210" spans="1:21" ht="108" customHeight="1" hidden="1">
      <c r="A210" s="23" t="s">
        <v>37</v>
      </c>
      <c r="B210" s="50">
        <v>650</v>
      </c>
      <c r="C210" s="51" t="s">
        <v>158</v>
      </c>
      <c r="D210" s="51" t="s">
        <v>27</v>
      </c>
      <c r="E210" s="50">
        <v>7000082440</v>
      </c>
      <c r="F210" s="50">
        <v>100</v>
      </c>
      <c r="G210" s="20">
        <f t="shared" si="5"/>
        <v>0</v>
      </c>
      <c r="H210" s="68">
        <f>H211</f>
        <v>0</v>
      </c>
      <c r="I210" s="68"/>
      <c r="U210" s="105"/>
    </row>
    <row r="211" spans="1:21" ht="82.5" customHeight="1" hidden="1">
      <c r="A211" s="27" t="s">
        <v>179</v>
      </c>
      <c r="B211" s="50">
        <v>650</v>
      </c>
      <c r="C211" s="51" t="s">
        <v>158</v>
      </c>
      <c r="D211" s="51" t="s">
        <v>27</v>
      </c>
      <c r="E211" s="50">
        <v>7000082440</v>
      </c>
      <c r="F211" s="50">
        <v>110</v>
      </c>
      <c r="G211" s="20">
        <f t="shared" si="5"/>
        <v>0</v>
      </c>
      <c r="H211" s="68">
        <f>H212+H213</f>
        <v>0</v>
      </c>
      <c r="I211" s="68"/>
      <c r="U211" s="105"/>
    </row>
    <row r="212" spans="1:21" ht="82.5" customHeight="1" hidden="1">
      <c r="A212" s="42" t="s">
        <v>183</v>
      </c>
      <c r="B212" s="56">
        <v>650</v>
      </c>
      <c r="C212" s="57" t="s">
        <v>158</v>
      </c>
      <c r="D212" s="57" t="s">
        <v>27</v>
      </c>
      <c r="E212" s="56">
        <v>7000082440</v>
      </c>
      <c r="F212" s="56">
        <v>111</v>
      </c>
      <c r="G212" s="20">
        <f t="shared" si="5"/>
        <v>0</v>
      </c>
      <c r="H212" s="68">
        <v>0</v>
      </c>
      <c r="I212" s="68"/>
      <c r="U212" s="105"/>
    </row>
    <row r="213" spans="1:21" ht="82.5" customHeight="1" hidden="1">
      <c r="A213" s="42" t="s">
        <v>45</v>
      </c>
      <c r="B213" s="56">
        <v>650</v>
      </c>
      <c r="C213" s="57" t="s">
        <v>158</v>
      </c>
      <c r="D213" s="57" t="s">
        <v>27</v>
      </c>
      <c r="E213" s="56">
        <v>7000082440</v>
      </c>
      <c r="F213" s="56">
        <v>119</v>
      </c>
      <c r="G213" s="20">
        <f t="shared" si="5"/>
        <v>0</v>
      </c>
      <c r="H213" s="68">
        <v>0</v>
      </c>
      <c r="I213" s="68"/>
      <c r="U213" s="105"/>
    </row>
    <row r="214" spans="1:9" ht="65.25" customHeight="1">
      <c r="A214" s="23" t="s">
        <v>76</v>
      </c>
      <c r="B214" s="50">
        <v>650</v>
      </c>
      <c r="C214" s="51" t="s">
        <v>158</v>
      </c>
      <c r="D214" s="51" t="s">
        <v>27</v>
      </c>
      <c r="E214" s="50">
        <v>7000000590</v>
      </c>
      <c r="F214" s="50">
        <v>200</v>
      </c>
      <c r="G214" s="20">
        <f t="shared" si="5"/>
        <v>2619</v>
      </c>
      <c r="H214" s="69">
        <f>H215</f>
        <v>2619</v>
      </c>
      <c r="I214" s="69">
        <v>0</v>
      </c>
    </row>
    <row r="215" spans="1:9" ht="67.5" customHeight="1">
      <c r="A215" s="44" t="s">
        <v>77</v>
      </c>
      <c r="B215" s="45">
        <v>650</v>
      </c>
      <c r="C215" s="46" t="s">
        <v>158</v>
      </c>
      <c r="D215" s="46" t="s">
        <v>27</v>
      </c>
      <c r="E215" s="45">
        <v>7000000590</v>
      </c>
      <c r="F215" s="45">
        <v>240</v>
      </c>
      <c r="G215" s="20">
        <f t="shared" si="5"/>
        <v>2619</v>
      </c>
      <c r="H215" s="85">
        <f>H216+H217</f>
        <v>2619</v>
      </c>
      <c r="I215" s="85">
        <v>0</v>
      </c>
    </row>
    <row r="216" spans="1:9" ht="61.5" customHeight="1">
      <c r="A216" s="28" t="s">
        <v>78</v>
      </c>
      <c r="B216" s="56">
        <v>650</v>
      </c>
      <c r="C216" s="57" t="s">
        <v>158</v>
      </c>
      <c r="D216" s="57" t="s">
        <v>27</v>
      </c>
      <c r="E216" s="56">
        <v>7000000590</v>
      </c>
      <c r="F216" s="56">
        <v>244</v>
      </c>
      <c r="G216" s="20">
        <f t="shared" si="5"/>
        <v>2619</v>
      </c>
      <c r="H216" s="68">
        <v>2619</v>
      </c>
      <c r="I216" s="68">
        <v>0</v>
      </c>
    </row>
    <row r="217" spans="1:9" ht="131.25" customHeight="1">
      <c r="A217" s="75" t="s">
        <v>184</v>
      </c>
      <c r="B217" s="76">
        <v>650</v>
      </c>
      <c r="C217" s="30" t="s">
        <v>158</v>
      </c>
      <c r="D217" s="77" t="s">
        <v>27</v>
      </c>
      <c r="E217" s="30" t="s">
        <v>185</v>
      </c>
      <c r="F217" s="77" t="s">
        <v>110</v>
      </c>
      <c r="G217" s="20">
        <f t="shared" si="5"/>
        <v>0</v>
      </c>
      <c r="H217" s="106">
        <v>0</v>
      </c>
      <c r="I217" s="106">
        <f>I218</f>
        <v>0</v>
      </c>
    </row>
    <row r="218" spans="1:9" ht="37.5" customHeight="1">
      <c r="A218" s="23" t="s">
        <v>60</v>
      </c>
      <c r="B218" s="25">
        <v>650</v>
      </c>
      <c r="C218" s="51" t="s">
        <v>158</v>
      </c>
      <c r="D218" s="51" t="s">
        <v>27</v>
      </c>
      <c r="E218" s="25" t="s">
        <v>59</v>
      </c>
      <c r="F218" s="25" t="s">
        <v>61</v>
      </c>
      <c r="G218" s="20">
        <f t="shared" si="5"/>
        <v>1489.6</v>
      </c>
      <c r="H218" s="69">
        <f>H219</f>
        <v>1489.6</v>
      </c>
      <c r="I218" s="69">
        <f>I219</f>
        <v>0</v>
      </c>
    </row>
    <row r="219" spans="1:9" ht="34.5" customHeight="1">
      <c r="A219" s="28" t="s">
        <v>62</v>
      </c>
      <c r="B219" s="84">
        <v>650</v>
      </c>
      <c r="C219" s="57" t="s">
        <v>158</v>
      </c>
      <c r="D219" s="57" t="s">
        <v>27</v>
      </c>
      <c r="E219" s="34" t="s">
        <v>59</v>
      </c>
      <c r="F219" s="34" t="s">
        <v>63</v>
      </c>
      <c r="G219" s="20">
        <f t="shared" si="5"/>
        <v>1489.6</v>
      </c>
      <c r="H219" s="68">
        <v>1489.6</v>
      </c>
      <c r="I219" s="68">
        <v>0</v>
      </c>
    </row>
    <row r="220" spans="1:9" ht="33" customHeight="1">
      <c r="A220" s="23" t="s">
        <v>67</v>
      </c>
      <c r="B220" s="50">
        <v>650</v>
      </c>
      <c r="C220" s="51" t="s">
        <v>158</v>
      </c>
      <c r="D220" s="51" t="s">
        <v>27</v>
      </c>
      <c r="E220" s="50">
        <v>7000000590</v>
      </c>
      <c r="F220" s="50">
        <v>800</v>
      </c>
      <c r="G220" s="20">
        <f t="shared" si="5"/>
        <v>30</v>
      </c>
      <c r="H220" s="69">
        <f>H221</f>
        <v>30</v>
      </c>
      <c r="I220" s="69">
        <f>I221</f>
        <v>0</v>
      </c>
    </row>
    <row r="221" spans="1:9" ht="35.25" customHeight="1">
      <c r="A221" s="44" t="s">
        <v>79</v>
      </c>
      <c r="B221" s="45">
        <v>650</v>
      </c>
      <c r="C221" s="46" t="s">
        <v>158</v>
      </c>
      <c r="D221" s="46" t="s">
        <v>27</v>
      </c>
      <c r="E221" s="45">
        <v>7000000590</v>
      </c>
      <c r="F221" s="45">
        <v>850</v>
      </c>
      <c r="G221" s="20">
        <f t="shared" si="5"/>
        <v>30</v>
      </c>
      <c r="H221" s="85">
        <f>H222+H223+H224</f>
        <v>30</v>
      </c>
      <c r="I221" s="85">
        <f>I222+I223</f>
        <v>0</v>
      </c>
    </row>
    <row r="222" spans="1:9" ht="40.5" customHeight="1">
      <c r="A222" s="28" t="s">
        <v>80</v>
      </c>
      <c r="B222" s="56">
        <v>650</v>
      </c>
      <c r="C222" s="57" t="s">
        <v>158</v>
      </c>
      <c r="D222" s="57" t="s">
        <v>27</v>
      </c>
      <c r="E222" s="56">
        <v>7000000590</v>
      </c>
      <c r="F222" s="56">
        <v>851</v>
      </c>
      <c r="G222" s="20">
        <f t="shared" si="5"/>
        <v>20</v>
      </c>
      <c r="H222" s="68">
        <v>20</v>
      </c>
      <c r="I222" s="68">
        <v>0</v>
      </c>
    </row>
    <row r="223" spans="1:9" ht="29.25" customHeight="1">
      <c r="A223" s="28" t="s">
        <v>81</v>
      </c>
      <c r="B223" s="56">
        <v>650</v>
      </c>
      <c r="C223" s="57" t="s">
        <v>158</v>
      </c>
      <c r="D223" s="57" t="s">
        <v>27</v>
      </c>
      <c r="E223" s="56">
        <v>7000000590</v>
      </c>
      <c r="F223" s="56">
        <v>852</v>
      </c>
      <c r="G223" s="20">
        <f t="shared" si="5"/>
        <v>5</v>
      </c>
      <c r="H223" s="68">
        <v>5</v>
      </c>
      <c r="I223" s="68">
        <v>0</v>
      </c>
    </row>
    <row r="224" spans="1:9" ht="29.25" customHeight="1">
      <c r="A224" s="28"/>
      <c r="B224" s="56">
        <v>650</v>
      </c>
      <c r="C224" s="57" t="s">
        <v>158</v>
      </c>
      <c r="D224" s="57" t="s">
        <v>27</v>
      </c>
      <c r="E224" s="56">
        <v>7000000590</v>
      </c>
      <c r="F224" s="56">
        <v>852</v>
      </c>
      <c r="G224" s="20">
        <f t="shared" si="5"/>
        <v>5</v>
      </c>
      <c r="H224" s="68">
        <v>5</v>
      </c>
      <c r="I224" s="68"/>
    </row>
    <row r="225" spans="1:9" ht="39" customHeight="1">
      <c r="A225" s="107" t="s">
        <v>186</v>
      </c>
      <c r="B225" s="108">
        <v>650</v>
      </c>
      <c r="C225" s="108">
        <v>10</v>
      </c>
      <c r="D225" s="109" t="s">
        <v>27</v>
      </c>
      <c r="E225" s="109" t="s">
        <v>31</v>
      </c>
      <c r="F225" s="108">
        <v>0</v>
      </c>
      <c r="G225" s="20">
        <f t="shared" si="5"/>
        <v>60</v>
      </c>
      <c r="H225" s="110">
        <f aca="true" t="shared" si="6" ref="H225:H230">H226</f>
        <v>60</v>
      </c>
      <c r="I225" s="110">
        <f aca="true" t="shared" si="7" ref="I225:I230">I226</f>
        <v>0</v>
      </c>
    </row>
    <row r="226" spans="1:9" ht="30.75" customHeight="1">
      <c r="A226" s="23" t="s">
        <v>187</v>
      </c>
      <c r="B226" s="50">
        <v>650</v>
      </c>
      <c r="C226" s="50">
        <v>10</v>
      </c>
      <c r="D226" s="51" t="s">
        <v>27</v>
      </c>
      <c r="E226" s="51" t="s">
        <v>31</v>
      </c>
      <c r="F226" s="50">
        <v>0</v>
      </c>
      <c r="G226" s="20">
        <f t="shared" si="5"/>
        <v>60</v>
      </c>
      <c r="H226" s="69">
        <f t="shared" si="6"/>
        <v>60</v>
      </c>
      <c r="I226" s="69">
        <f t="shared" si="7"/>
        <v>0</v>
      </c>
    </row>
    <row r="227" spans="1:9" ht="30.75" customHeight="1">
      <c r="A227" s="23" t="s">
        <v>56</v>
      </c>
      <c r="B227" s="50">
        <v>650</v>
      </c>
      <c r="C227" s="50">
        <v>10</v>
      </c>
      <c r="D227" s="51" t="s">
        <v>27</v>
      </c>
      <c r="E227" s="50">
        <v>7000000000</v>
      </c>
      <c r="F227" s="50">
        <v>0</v>
      </c>
      <c r="G227" s="20">
        <f t="shared" si="5"/>
        <v>60</v>
      </c>
      <c r="H227" s="69">
        <f t="shared" si="6"/>
        <v>60</v>
      </c>
      <c r="I227" s="69">
        <f t="shared" si="7"/>
        <v>0</v>
      </c>
    </row>
    <row r="228" spans="1:9" ht="29.25" customHeight="1">
      <c r="A228" s="23" t="s">
        <v>74</v>
      </c>
      <c r="B228" s="50">
        <v>650</v>
      </c>
      <c r="C228" s="50">
        <v>10</v>
      </c>
      <c r="D228" s="51" t="s">
        <v>27</v>
      </c>
      <c r="E228" s="50">
        <v>7000099990</v>
      </c>
      <c r="F228" s="50">
        <v>0</v>
      </c>
      <c r="G228" s="20">
        <f t="shared" si="5"/>
        <v>60</v>
      </c>
      <c r="H228" s="69">
        <f t="shared" si="6"/>
        <v>60</v>
      </c>
      <c r="I228" s="69">
        <f t="shared" si="7"/>
        <v>0</v>
      </c>
    </row>
    <row r="229" spans="1:9" ht="39.75" customHeight="1">
      <c r="A229" s="23" t="s">
        <v>188</v>
      </c>
      <c r="B229" s="50">
        <v>650</v>
      </c>
      <c r="C229" s="50">
        <v>10</v>
      </c>
      <c r="D229" s="51" t="s">
        <v>27</v>
      </c>
      <c r="E229" s="50">
        <v>7000099990</v>
      </c>
      <c r="F229" s="50">
        <v>300</v>
      </c>
      <c r="G229" s="20">
        <f t="shared" si="5"/>
        <v>60</v>
      </c>
      <c r="H229" s="69">
        <f t="shared" si="6"/>
        <v>60</v>
      </c>
      <c r="I229" s="69">
        <f t="shared" si="7"/>
        <v>0</v>
      </c>
    </row>
    <row r="230" spans="1:9" ht="40.5" customHeight="1">
      <c r="A230" s="23" t="s">
        <v>189</v>
      </c>
      <c r="B230" s="50">
        <v>650</v>
      </c>
      <c r="C230" s="50">
        <v>10</v>
      </c>
      <c r="D230" s="51" t="s">
        <v>27</v>
      </c>
      <c r="E230" s="50">
        <v>7000099990</v>
      </c>
      <c r="F230" s="50">
        <v>310</v>
      </c>
      <c r="G230" s="20">
        <f t="shared" si="5"/>
        <v>60</v>
      </c>
      <c r="H230" s="69">
        <f t="shared" si="6"/>
        <v>60</v>
      </c>
      <c r="I230" s="69">
        <f t="shared" si="7"/>
        <v>0</v>
      </c>
    </row>
    <row r="231" spans="1:9" ht="39.75" customHeight="1">
      <c r="A231" s="28" t="s">
        <v>190</v>
      </c>
      <c r="B231" s="56">
        <v>650</v>
      </c>
      <c r="C231" s="56">
        <v>10</v>
      </c>
      <c r="D231" s="57" t="s">
        <v>27</v>
      </c>
      <c r="E231" s="56">
        <v>7000099990</v>
      </c>
      <c r="F231" s="56">
        <v>312</v>
      </c>
      <c r="G231" s="20">
        <f t="shared" si="5"/>
        <v>60</v>
      </c>
      <c r="H231" s="68">
        <v>60</v>
      </c>
      <c r="I231" s="68">
        <v>0</v>
      </c>
    </row>
    <row r="232" spans="1:9" ht="30.75" customHeight="1">
      <c r="A232" s="107" t="s">
        <v>191</v>
      </c>
      <c r="B232" s="108">
        <v>650</v>
      </c>
      <c r="C232" s="109" t="s">
        <v>192</v>
      </c>
      <c r="D232" s="109" t="s">
        <v>27</v>
      </c>
      <c r="E232" s="109" t="s">
        <v>31</v>
      </c>
      <c r="F232" s="109" t="s">
        <v>32</v>
      </c>
      <c r="G232" s="20">
        <f t="shared" si="5"/>
        <v>1870.2</v>
      </c>
      <c r="H232" s="110">
        <f>H233</f>
        <v>1870.2</v>
      </c>
      <c r="I232" s="110">
        <f>I233</f>
        <v>0</v>
      </c>
    </row>
    <row r="233" spans="1:9" ht="34.5" customHeight="1">
      <c r="A233" s="23" t="s">
        <v>193</v>
      </c>
      <c r="B233" s="50">
        <v>650</v>
      </c>
      <c r="C233" s="51" t="s">
        <v>192</v>
      </c>
      <c r="D233" s="51" t="s">
        <v>27</v>
      </c>
      <c r="E233" s="51" t="s">
        <v>31</v>
      </c>
      <c r="F233" s="51" t="s">
        <v>32</v>
      </c>
      <c r="G233" s="20">
        <f t="shared" si="5"/>
        <v>1870.2</v>
      </c>
      <c r="H233" s="69">
        <f>H234</f>
        <v>1870.2</v>
      </c>
      <c r="I233" s="69">
        <f>I234</f>
        <v>0</v>
      </c>
    </row>
    <row r="234" spans="1:9" ht="93.75">
      <c r="A234" s="23" t="s">
        <v>194</v>
      </c>
      <c r="B234" s="50">
        <v>650</v>
      </c>
      <c r="C234" s="51" t="s">
        <v>192</v>
      </c>
      <c r="D234" s="51" t="s">
        <v>27</v>
      </c>
      <c r="E234" s="51" t="s">
        <v>195</v>
      </c>
      <c r="F234" s="51" t="s">
        <v>32</v>
      </c>
      <c r="G234" s="20">
        <f t="shared" si="5"/>
        <v>1870.2</v>
      </c>
      <c r="H234" s="69">
        <f>H235</f>
        <v>1870.2</v>
      </c>
      <c r="I234" s="69">
        <f>I235</f>
        <v>0</v>
      </c>
    </row>
    <row r="235" spans="1:9" ht="51.75" customHeight="1">
      <c r="A235" s="23" t="s">
        <v>74</v>
      </c>
      <c r="B235" s="50">
        <v>650</v>
      </c>
      <c r="C235" s="51" t="s">
        <v>192</v>
      </c>
      <c r="D235" s="51" t="s">
        <v>27</v>
      </c>
      <c r="E235" s="51" t="s">
        <v>196</v>
      </c>
      <c r="F235" s="51" t="s">
        <v>32</v>
      </c>
      <c r="G235" s="20">
        <f t="shared" si="5"/>
        <v>1870.2</v>
      </c>
      <c r="H235" s="69">
        <f>H236+H241</f>
        <v>1870.2</v>
      </c>
      <c r="I235" s="69">
        <f>I236+I241</f>
        <v>0</v>
      </c>
    </row>
    <row r="236" spans="1:9" ht="112.5">
      <c r="A236" s="23" t="s">
        <v>37</v>
      </c>
      <c r="B236" s="50">
        <v>650</v>
      </c>
      <c r="C236" s="51" t="s">
        <v>192</v>
      </c>
      <c r="D236" s="51" t="s">
        <v>27</v>
      </c>
      <c r="E236" s="51" t="s">
        <v>196</v>
      </c>
      <c r="F236" s="50">
        <v>100</v>
      </c>
      <c r="G236" s="20">
        <f t="shared" si="5"/>
        <v>1338.7</v>
      </c>
      <c r="H236" s="69">
        <f>H237</f>
        <v>1338.7</v>
      </c>
      <c r="I236" s="69">
        <f>I237</f>
        <v>0</v>
      </c>
    </row>
    <row r="237" spans="1:9" ht="56.25" customHeight="1">
      <c r="A237" s="27" t="s">
        <v>179</v>
      </c>
      <c r="B237" s="50">
        <v>650</v>
      </c>
      <c r="C237" s="51" t="s">
        <v>192</v>
      </c>
      <c r="D237" s="51" t="s">
        <v>27</v>
      </c>
      <c r="E237" s="51" t="s">
        <v>196</v>
      </c>
      <c r="F237" s="50">
        <v>110</v>
      </c>
      <c r="G237" s="20">
        <f t="shared" si="5"/>
        <v>1338.7</v>
      </c>
      <c r="H237" s="69">
        <f>H238+H239+H240</f>
        <v>1338.7</v>
      </c>
      <c r="I237" s="69">
        <f>I238+I239+I240</f>
        <v>0</v>
      </c>
    </row>
    <row r="238" spans="1:9" ht="38.25" customHeight="1">
      <c r="A238" s="28" t="s">
        <v>180</v>
      </c>
      <c r="B238" s="56">
        <v>650</v>
      </c>
      <c r="C238" s="57" t="s">
        <v>192</v>
      </c>
      <c r="D238" s="57" t="s">
        <v>27</v>
      </c>
      <c r="E238" s="57" t="s">
        <v>196</v>
      </c>
      <c r="F238" s="56">
        <v>111</v>
      </c>
      <c r="G238" s="20">
        <f t="shared" si="5"/>
        <v>975.2</v>
      </c>
      <c r="H238" s="68">
        <v>975.2</v>
      </c>
      <c r="I238" s="68">
        <v>0</v>
      </c>
    </row>
    <row r="239" spans="1:9" ht="63" customHeight="1">
      <c r="A239" s="28" t="s">
        <v>181</v>
      </c>
      <c r="B239" s="56">
        <v>650</v>
      </c>
      <c r="C239" s="57" t="s">
        <v>192</v>
      </c>
      <c r="D239" s="57" t="s">
        <v>27</v>
      </c>
      <c r="E239" s="57" t="s">
        <v>196</v>
      </c>
      <c r="F239" s="56">
        <v>112</v>
      </c>
      <c r="G239" s="20">
        <f t="shared" si="5"/>
        <v>69</v>
      </c>
      <c r="H239" s="68">
        <v>69</v>
      </c>
      <c r="I239" s="68">
        <v>0</v>
      </c>
    </row>
    <row r="240" spans="1:9" ht="81" customHeight="1">
      <c r="A240" s="28" t="s">
        <v>197</v>
      </c>
      <c r="B240" s="56">
        <v>650</v>
      </c>
      <c r="C240" s="57" t="s">
        <v>192</v>
      </c>
      <c r="D240" s="57" t="s">
        <v>27</v>
      </c>
      <c r="E240" s="57" t="s">
        <v>196</v>
      </c>
      <c r="F240" s="56">
        <v>119</v>
      </c>
      <c r="G240" s="20">
        <f t="shared" si="5"/>
        <v>294.5</v>
      </c>
      <c r="H240" s="68">
        <v>294.5</v>
      </c>
      <c r="I240" s="68">
        <v>0</v>
      </c>
    </row>
    <row r="241" spans="1:9" ht="58.5" customHeight="1">
      <c r="A241" s="23" t="s">
        <v>76</v>
      </c>
      <c r="B241" s="50">
        <v>650</v>
      </c>
      <c r="C241" s="51" t="s">
        <v>192</v>
      </c>
      <c r="D241" s="51" t="s">
        <v>27</v>
      </c>
      <c r="E241" s="51" t="s">
        <v>196</v>
      </c>
      <c r="F241" s="50">
        <v>200</v>
      </c>
      <c r="G241" s="20">
        <f t="shared" si="5"/>
        <v>531.5</v>
      </c>
      <c r="H241" s="69">
        <f>H242</f>
        <v>531.5</v>
      </c>
      <c r="I241" s="69">
        <f>I242</f>
        <v>0</v>
      </c>
    </row>
    <row r="242" spans="1:9" ht="63" customHeight="1">
      <c r="A242" s="23" t="s">
        <v>77</v>
      </c>
      <c r="B242" s="50">
        <v>650</v>
      </c>
      <c r="C242" s="51" t="s">
        <v>192</v>
      </c>
      <c r="D242" s="51" t="s">
        <v>27</v>
      </c>
      <c r="E242" s="51" t="s">
        <v>196</v>
      </c>
      <c r="F242" s="50">
        <v>240</v>
      </c>
      <c r="G242" s="20">
        <f t="shared" si="5"/>
        <v>531.5</v>
      </c>
      <c r="H242" s="69">
        <f>H243</f>
        <v>531.5</v>
      </c>
      <c r="I242" s="69">
        <f>I243</f>
        <v>0</v>
      </c>
    </row>
    <row r="243" spans="1:9" ht="56.25" customHeight="1">
      <c r="A243" s="28" t="s">
        <v>78</v>
      </c>
      <c r="B243" s="56">
        <v>650</v>
      </c>
      <c r="C243" s="57" t="s">
        <v>192</v>
      </c>
      <c r="D243" s="57" t="s">
        <v>27</v>
      </c>
      <c r="E243" s="57" t="s">
        <v>196</v>
      </c>
      <c r="F243" s="56">
        <v>244</v>
      </c>
      <c r="G243" s="20">
        <f t="shared" si="5"/>
        <v>531.5</v>
      </c>
      <c r="H243" s="31">
        <v>531.5</v>
      </c>
      <c r="I243" s="92">
        <v>0</v>
      </c>
    </row>
    <row r="244" spans="1:9" ht="31.5" customHeight="1" hidden="1">
      <c r="A244" s="111" t="s">
        <v>198</v>
      </c>
      <c r="B244" s="112">
        <v>650</v>
      </c>
      <c r="C244" s="113" t="s">
        <v>65</v>
      </c>
      <c r="D244" s="113" t="s">
        <v>65</v>
      </c>
      <c r="E244" s="113" t="s">
        <v>199</v>
      </c>
      <c r="F244" s="114" t="s">
        <v>110</v>
      </c>
      <c r="G244" s="115">
        <f t="shared" si="5"/>
        <v>0</v>
      </c>
      <c r="H244" s="115">
        <v>0</v>
      </c>
      <c r="I244" s="115">
        <v>0</v>
      </c>
    </row>
    <row r="245" spans="1:9" ht="33" customHeight="1" hidden="1">
      <c r="A245" s="111" t="s">
        <v>200</v>
      </c>
      <c r="B245" s="34">
        <v>650</v>
      </c>
      <c r="C245" s="113" t="s">
        <v>65</v>
      </c>
      <c r="D245" s="113" t="s">
        <v>65</v>
      </c>
      <c r="E245" s="113" t="s">
        <v>201</v>
      </c>
      <c r="F245" s="113" t="s">
        <v>202</v>
      </c>
      <c r="G245" s="115">
        <f t="shared" si="5"/>
        <v>0</v>
      </c>
      <c r="H245" s="115">
        <v>0</v>
      </c>
      <c r="I245" s="115">
        <v>0</v>
      </c>
    </row>
    <row r="246" spans="1:9" ht="33" customHeight="1" hidden="1">
      <c r="A246" s="111" t="s">
        <v>203</v>
      </c>
      <c r="B246" s="34">
        <v>650</v>
      </c>
      <c r="C246" s="113" t="s">
        <v>65</v>
      </c>
      <c r="D246" s="113" t="s">
        <v>65</v>
      </c>
      <c r="E246" s="113" t="s">
        <v>204</v>
      </c>
      <c r="F246" s="113" t="s">
        <v>205</v>
      </c>
      <c r="G246" s="115">
        <f t="shared" si="5"/>
        <v>0</v>
      </c>
      <c r="H246" s="115">
        <v>0</v>
      </c>
      <c r="I246" s="115"/>
    </row>
    <row r="247" spans="1:9" ht="33" customHeight="1" hidden="1">
      <c r="A247" s="111" t="s">
        <v>206</v>
      </c>
      <c r="B247" s="34">
        <v>650</v>
      </c>
      <c r="C247" s="113" t="s">
        <v>65</v>
      </c>
      <c r="D247" s="113" t="s">
        <v>65</v>
      </c>
      <c r="E247" s="113" t="s">
        <v>204</v>
      </c>
      <c r="F247" s="113" t="s">
        <v>207</v>
      </c>
      <c r="G247" s="115">
        <f t="shared" si="5"/>
        <v>0</v>
      </c>
      <c r="H247" s="115">
        <v>0</v>
      </c>
      <c r="I247" s="115"/>
    </row>
    <row r="248" spans="1:9" ht="31.5" customHeight="1" hidden="1">
      <c r="A248" s="116" t="s">
        <v>208</v>
      </c>
      <c r="B248" s="40">
        <v>650</v>
      </c>
      <c r="C248" s="113" t="s">
        <v>65</v>
      </c>
      <c r="D248" s="113" t="s">
        <v>96</v>
      </c>
      <c r="E248" s="113" t="s">
        <v>209</v>
      </c>
      <c r="F248" s="113" t="s">
        <v>32</v>
      </c>
      <c r="G248" s="115">
        <f t="shared" si="5"/>
        <v>0</v>
      </c>
      <c r="H248" s="115">
        <f>H249</f>
        <v>0</v>
      </c>
      <c r="I248" s="115">
        <f>I249</f>
        <v>0</v>
      </c>
    </row>
    <row r="249" spans="1:9" ht="31.5" customHeight="1" hidden="1">
      <c r="A249" s="117" t="s">
        <v>210</v>
      </c>
      <c r="B249" s="79">
        <v>650</v>
      </c>
      <c r="C249" s="118" t="s">
        <v>65</v>
      </c>
      <c r="D249" s="118" t="s">
        <v>96</v>
      </c>
      <c r="E249" s="118" t="s">
        <v>209</v>
      </c>
      <c r="F249" s="118" t="s">
        <v>61</v>
      </c>
      <c r="G249" s="115">
        <f t="shared" si="5"/>
        <v>0</v>
      </c>
      <c r="H249" s="119">
        <v>0</v>
      </c>
      <c r="I249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875" right="0" top="0.39375" bottom="0.11805555555555555" header="0.5118055555555555" footer="0.5118055555555555"/>
  <pageSetup fitToHeight="15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U208"/>
  <sheetViews>
    <sheetView zoomScale="54" zoomScaleNormal="54" zoomScalePageLayoutView="0" workbookViewId="0" topLeftCell="A1">
      <selection activeCell="H4" sqref="H4"/>
    </sheetView>
  </sheetViews>
  <sheetFormatPr defaultColWidth="8.875" defaultRowHeight="12.75"/>
  <cols>
    <col min="1" max="1" width="53.625" style="1" customWidth="1"/>
    <col min="2" max="2" width="7.125" style="1" customWidth="1"/>
    <col min="3" max="3" width="5.25390625" style="1" customWidth="1"/>
    <col min="4" max="4" width="5.125" style="1" customWidth="1"/>
    <col min="5" max="5" width="15.75390625" style="1" customWidth="1"/>
    <col min="6" max="6" width="5.625" style="1" customWidth="1"/>
    <col min="7" max="7" width="12.25390625" style="1" customWidth="1"/>
    <col min="8" max="8" width="14.875" style="1" customWidth="1"/>
    <col min="9" max="9" width="15.875" style="1" customWidth="1"/>
    <col min="10" max="10" width="10.125" style="1" hidden="1" customWidth="1"/>
    <col min="11" max="11" width="11.125" style="1" hidden="1" customWidth="1"/>
    <col min="12" max="12" width="9.125" style="1" hidden="1" customWidth="1"/>
    <col min="13" max="13" width="7.25390625" style="1" hidden="1" customWidth="1"/>
    <col min="14" max="14" width="7.125" style="1" hidden="1" customWidth="1"/>
    <col min="15" max="15" width="7.875" style="1" hidden="1" customWidth="1"/>
    <col min="16" max="16" width="7.75390625" style="1" hidden="1" customWidth="1"/>
    <col min="17" max="17" width="8.75390625" style="1" hidden="1" customWidth="1"/>
    <col min="18" max="18" width="11.625" style="1" hidden="1" customWidth="1"/>
    <col min="19" max="19" width="8.75390625" style="1" hidden="1" customWidth="1"/>
    <col min="20" max="20" width="9.625" style="1" hidden="1" customWidth="1"/>
    <col min="21" max="16384" width="8.875" style="1" customWidth="1"/>
  </cols>
  <sheetData>
    <row r="1" spans="7:9" ht="18.75" customHeight="1">
      <c r="G1" s="201" t="s">
        <v>0</v>
      </c>
      <c r="H1" s="201"/>
      <c r="I1" s="201"/>
    </row>
    <row r="2" spans="8:9" ht="18.75" customHeight="1">
      <c r="H2" s="201" t="s">
        <v>1</v>
      </c>
      <c r="I2" s="201"/>
    </row>
    <row r="3" spans="8:9" ht="18.75" customHeight="1">
      <c r="H3" s="201" t="s">
        <v>211</v>
      </c>
      <c r="I3" s="201"/>
    </row>
    <row r="4" spans="8:9" ht="18.75" customHeight="1">
      <c r="H4" s="201" t="s">
        <v>212</v>
      </c>
      <c r="I4" s="201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202" t="s">
        <v>213</v>
      </c>
      <c r="B7" s="202"/>
      <c r="C7" s="202"/>
      <c r="D7" s="202"/>
      <c r="E7" s="202"/>
      <c r="F7" s="202"/>
      <c r="G7" s="202"/>
      <c r="H7" s="202"/>
      <c r="I7" s="202"/>
    </row>
    <row r="8" spans="1:9" ht="37.5">
      <c r="A8" s="3"/>
      <c r="B8" s="3"/>
      <c r="I8" s="2" t="s">
        <v>5</v>
      </c>
    </row>
    <row r="9" spans="1:19" ht="108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214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20">
        <f>G12+G50+G61+G93+G132+G150+G161+G184+G191</f>
        <v>22107.5</v>
      </c>
      <c r="H11" s="120">
        <f>H12+H50+H61+H93+H132+H150+H161+H184+H191</f>
        <v>21637.1</v>
      </c>
      <c r="I11" s="120">
        <f>I12+I50+I61+I93+I132+I150+I161+I184+I191</f>
        <v>187</v>
      </c>
      <c r="J11" s="11">
        <f>K11-G11</f>
        <v>0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20">
        <f>G13+G20+G32+G37</f>
        <v>11277.8</v>
      </c>
      <c r="H12" s="120">
        <f>H13+H20+H32+H37</f>
        <v>11277.8</v>
      </c>
      <c r="I12" s="120">
        <f>I13+I20+I32+I37</f>
        <v>0</v>
      </c>
    </row>
    <row r="13" spans="1:19" ht="77.25" customHeight="1" hidden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121">
        <f>G14</f>
        <v>1590</v>
      </c>
      <c r="H13" s="121">
        <f>H14</f>
        <v>1590</v>
      </c>
      <c r="I13" s="121">
        <f>I14</f>
        <v>0</v>
      </c>
      <c r="J13" s="21">
        <f>J14</f>
        <v>0</v>
      </c>
      <c r="K13" s="22">
        <f>K14</f>
        <v>0</v>
      </c>
      <c r="L13" s="22">
        <f>L14</f>
        <v>0</v>
      </c>
      <c r="M13" s="22">
        <f>M14</f>
        <v>0</v>
      </c>
      <c r="N13" s="22">
        <f>N14</f>
        <v>0</v>
      </c>
      <c r="O13" s="22">
        <f>O14</f>
        <v>0</v>
      </c>
      <c r="P13" s="22">
        <f>P14</f>
        <v>0</v>
      </c>
      <c r="Q13" s="22">
        <f>Q14</f>
        <v>0</v>
      </c>
      <c r="R13" s="22">
        <f>R14</f>
        <v>0</v>
      </c>
      <c r="S13" s="22">
        <f>S14</f>
        <v>0</v>
      </c>
    </row>
    <row r="14" spans="1:19" ht="96.75" customHeight="1">
      <c r="A14" s="23" t="s">
        <v>215</v>
      </c>
      <c r="B14" s="24">
        <v>650</v>
      </c>
      <c r="C14" s="25" t="s">
        <v>27</v>
      </c>
      <c r="D14" s="25" t="s">
        <v>30</v>
      </c>
      <c r="E14" s="25" t="s">
        <v>216</v>
      </c>
      <c r="F14" s="25" t="s">
        <v>32</v>
      </c>
      <c r="G14" s="122">
        <f>G15</f>
        <v>1590</v>
      </c>
      <c r="H14" s="122">
        <f>H15</f>
        <v>1590</v>
      </c>
      <c r="I14" s="122">
        <f>I15</f>
        <v>0</v>
      </c>
      <c r="J14" s="21">
        <f>J15</f>
        <v>0</v>
      </c>
      <c r="K14" s="22">
        <f>K15</f>
        <v>0</v>
      </c>
      <c r="L14" s="22">
        <f>L15</f>
        <v>0</v>
      </c>
      <c r="M14" s="22">
        <f>M15</f>
        <v>0</v>
      </c>
      <c r="N14" s="22">
        <f>N15</f>
        <v>0</v>
      </c>
      <c r="O14" s="22">
        <f>O15</f>
        <v>0</v>
      </c>
      <c r="P14" s="22">
        <f>P15</f>
        <v>0</v>
      </c>
      <c r="Q14" s="22">
        <f>Q15</f>
        <v>0</v>
      </c>
      <c r="R14" s="22">
        <f>R15</f>
        <v>0</v>
      </c>
      <c r="S14" s="22">
        <f>S15</f>
        <v>0</v>
      </c>
    </row>
    <row r="15" spans="1:19" ht="27" customHeight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217</v>
      </c>
      <c r="F15" s="25" t="s">
        <v>32</v>
      </c>
      <c r="G15" s="122">
        <f>G16</f>
        <v>1590</v>
      </c>
      <c r="H15" s="122">
        <f>H16</f>
        <v>1590</v>
      </c>
      <c r="I15" s="122">
        <f>I16</f>
        <v>0</v>
      </c>
      <c r="J15" s="21">
        <f>J16</f>
        <v>0</v>
      </c>
      <c r="K15" s="22">
        <f>K16</f>
        <v>0</v>
      </c>
      <c r="L15" s="22">
        <f>L16</f>
        <v>0</v>
      </c>
      <c r="M15" s="22">
        <f>M16</f>
        <v>0</v>
      </c>
      <c r="N15" s="22">
        <f>N16</f>
        <v>0</v>
      </c>
      <c r="O15" s="22">
        <f>O16</f>
        <v>0</v>
      </c>
      <c r="P15" s="22">
        <f>P16</f>
        <v>0</v>
      </c>
      <c r="Q15" s="22">
        <f>Q16</f>
        <v>0</v>
      </c>
      <c r="R15" s="22">
        <f>R16</f>
        <v>0</v>
      </c>
      <c r="S15" s="22">
        <f>S16</f>
        <v>0</v>
      </c>
    </row>
    <row r="16" spans="1:9" ht="124.5" customHeight="1" hidden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217</v>
      </c>
      <c r="F16" s="25" t="s">
        <v>38</v>
      </c>
      <c r="G16" s="122">
        <f>G17</f>
        <v>1590</v>
      </c>
      <c r="H16" s="122">
        <f>H17</f>
        <v>1590</v>
      </c>
      <c r="I16" s="122">
        <f>I17</f>
        <v>0</v>
      </c>
    </row>
    <row r="17" spans="1:9" ht="43.5" customHeight="1" hidden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217</v>
      </c>
      <c r="F17" s="25" t="s">
        <v>40</v>
      </c>
      <c r="G17" s="122">
        <f>G18+G19</f>
        <v>1590</v>
      </c>
      <c r="H17" s="122">
        <f>H18+H19</f>
        <v>1590</v>
      </c>
      <c r="I17" s="122">
        <f>I18+I19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217</v>
      </c>
      <c r="F18" s="30" t="s">
        <v>42</v>
      </c>
      <c r="G18" s="33">
        <f>H18+I18</f>
        <v>1250</v>
      </c>
      <c r="H18" s="33">
        <v>1250</v>
      </c>
      <c r="I18" s="29">
        <v>0</v>
      </c>
    </row>
    <row r="19" spans="1:9" ht="79.5" customHeight="1">
      <c r="A19" s="28" t="s">
        <v>45</v>
      </c>
      <c r="B19" s="29">
        <v>650</v>
      </c>
      <c r="C19" s="30" t="s">
        <v>27</v>
      </c>
      <c r="D19" s="30" t="s">
        <v>30</v>
      </c>
      <c r="E19" s="30" t="s">
        <v>217</v>
      </c>
      <c r="F19" s="30" t="s">
        <v>46</v>
      </c>
      <c r="G19" s="33">
        <f>H19+I19</f>
        <v>340</v>
      </c>
      <c r="H19" s="33">
        <v>340</v>
      </c>
      <c r="I19" s="29">
        <v>0</v>
      </c>
    </row>
    <row r="20" spans="1:9" ht="84" customHeight="1" hidden="1">
      <c r="A20" s="23" t="s">
        <v>47</v>
      </c>
      <c r="B20" s="24">
        <v>650</v>
      </c>
      <c r="C20" s="25" t="s">
        <v>27</v>
      </c>
      <c r="D20" s="25" t="s">
        <v>48</v>
      </c>
      <c r="E20" s="25" t="s">
        <v>31</v>
      </c>
      <c r="F20" s="25" t="s">
        <v>32</v>
      </c>
      <c r="G20" s="122">
        <f>G21</f>
        <v>8567</v>
      </c>
      <c r="H20" s="122">
        <f>H21</f>
        <v>8567</v>
      </c>
      <c r="I20" s="122">
        <f>I21</f>
        <v>0</v>
      </c>
    </row>
    <row r="21" spans="1:9" ht="93.75">
      <c r="A21" s="23" t="s">
        <v>215</v>
      </c>
      <c r="B21" s="24">
        <v>650</v>
      </c>
      <c r="C21" s="25" t="s">
        <v>27</v>
      </c>
      <c r="D21" s="25" t="s">
        <v>48</v>
      </c>
      <c r="E21" s="25" t="s">
        <v>216</v>
      </c>
      <c r="F21" s="25" t="s">
        <v>32</v>
      </c>
      <c r="G21" s="122">
        <f>G22+G27</f>
        <v>8567</v>
      </c>
      <c r="H21" s="122">
        <f>H22+H27</f>
        <v>8567</v>
      </c>
      <c r="I21" s="122">
        <f>I22+I27</f>
        <v>0</v>
      </c>
    </row>
    <row r="22" spans="1:9" ht="42.75" customHeight="1">
      <c r="A22" s="23" t="s">
        <v>49</v>
      </c>
      <c r="B22" s="24">
        <v>650</v>
      </c>
      <c r="C22" s="25" t="s">
        <v>27</v>
      </c>
      <c r="D22" s="25" t="s">
        <v>48</v>
      </c>
      <c r="E22" s="25" t="s">
        <v>218</v>
      </c>
      <c r="F22" s="25" t="s">
        <v>32</v>
      </c>
      <c r="G22" s="122">
        <f>G23</f>
        <v>3357</v>
      </c>
      <c r="H22" s="122">
        <f>H23</f>
        <v>3357</v>
      </c>
      <c r="I22" s="122">
        <f>I23</f>
        <v>0</v>
      </c>
    </row>
    <row r="23" spans="1:19" ht="110.25" customHeight="1" hidden="1">
      <c r="A23" s="23" t="s">
        <v>37</v>
      </c>
      <c r="B23" s="24">
        <v>650</v>
      </c>
      <c r="C23" s="25" t="s">
        <v>27</v>
      </c>
      <c r="D23" s="25" t="s">
        <v>48</v>
      </c>
      <c r="E23" s="25" t="s">
        <v>218</v>
      </c>
      <c r="F23" s="25" t="s">
        <v>38</v>
      </c>
      <c r="G23" s="122">
        <f>G24</f>
        <v>3357</v>
      </c>
      <c r="H23" s="122">
        <f>H24</f>
        <v>3357</v>
      </c>
      <c r="I23" s="122">
        <f>I24</f>
        <v>0</v>
      </c>
      <c r="J23" s="32">
        <f aca="true" t="shared" si="0" ref="J23:S23">J24</f>
        <v>0</v>
      </c>
      <c r="K23" s="33">
        <f t="shared" si="0"/>
        <v>0</v>
      </c>
      <c r="L23" s="33">
        <f t="shared" si="0"/>
        <v>0</v>
      </c>
      <c r="M23" s="33">
        <f t="shared" si="0"/>
        <v>0</v>
      </c>
      <c r="N23" s="33">
        <f t="shared" si="0"/>
        <v>0</v>
      </c>
      <c r="O23" s="33">
        <f t="shared" si="0"/>
        <v>0</v>
      </c>
      <c r="P23" s="33">
        <f t="shared" si="0"/>
        <v>0</v>
      </c>
      <c r="Q23" s="33">
        <f t="shared" si="0"/>
        <v>0</v>
      </c>
      <c r="R23" s="33">
        <f t="shared" si="0"/>
        <v>0</v>
      </c>
      <c r="S23" s="33">
        <f t="shared" si="0"/>
        <v>0</v>
      </c>
    </row>
    <row r="24" spans="1:9" ht="42.75" customHeight="1" hidden="1">
      <c r="A24" s="23" t="s">
        <v>39</v>
      </c>
      <c r="B24" s="24">
        <v>650</v>
      </c>
      <c r="C24" s="25" t="s">
        <v>27</v>
      </c>
      <c r="D24" s="25" t="s">
        <v>48</v>
      </c>
      <c r="E24" s="25" t="s">
        <v>218</v>
      </c>
      <c r="F24" s="25" t="s">
        <v>40</v>
      </c>
      <c r="G24" s="122">
        <f>G25+G26</f>
        <v>3357</v>
      </c>
      <c r="H24" s="122">
        <f>H25+H26</f>
        <v>3357</v>
      </c>
      <c r="I24" s="122">
        <f>I25+I26</f>
        <v>0</v>
      </c>
    </row>
    <row r="25" spans="1:9" ht="42" customHeight="1">
      <c r="A25" s="28" t="s">
        <v>41</v>
      </c>
      <c r="B25" s="4">
        <v>650</v>
      </c>
      <c r="C25" s="34" t="s">
        <v>27</v>
      </c>
      <c r="D25" s="34" t="s">
        <v>48</v>
      </c>
      <c r="E25" s="34" t="s">
        <v>218</v>
      </c>
      <c r="F25" s="34" t="s">
        <v>42</v>
      </c>
      <c r="G25" s="33">
        <f>H25+I25</f>
        <v>2580</v>
      </c>
      <c r="H25" s="33">
        <v>2580</v>
      </c>
      <c r="I25" s="123">
        <v>0</v>
      </c>
    </row>
    <row r="26" spans="1:9" ht="79.5" customHeight="1">
      <c r="A26" s="28" t="s">
        <v>45</v>
      </c>
      <c r="B26" s="4">
        <v>650</v>
      </c>
      <c r="C26" s="34" t="s">
        <v>27</v>
      </c>
      <c r="D26" s="34" t="s">
        <v>48</v>
      </c>
      <c r="E26" s="34" t="s">
        <v>218</v>
      </c>
      <c r="F26" s="34" t="s">
        <v>46</v>
      </c>
      <c r="G26" s="33">
        <f>H26+I26</f>
        <v>777</v>
      </c>
      <c r="H26" s="33">
        <v>777</v>
      </c>
      <c r="I26" s="123">
        <v>0</v>
      </c>
    </row>
    <row r="27" spans="1:9" ht="65.25" customHeight="1">
      <c r="A27" s="17" t="s">
        <v>51</v>
      </c>
      <c r="B27" s="18">
        <v>650</v>
      </c>
      <c r="C27" s="19" t="s">
        <v>27</v>
      </c>
      <c r="D27" s="19" t="s">
        <v>48</v>
      </c>
      <c r="E27" s="19" t="s">
        <v>219</v>
      </c>
      <c r="F27" s="19" t="s">
        <v>32</v>
      </c>
      <c r="G27" s="121">
        <f>G28</f>
        <v>5210</v>
      </c>
      <c r="H27" s="121">
        <f>H28</f>
        <v>5210</v>
      </c>
      <c r="I27" s="121">
        <f>I28</f>
        <v>0</v>
      </c>
    </row>
    <row r="28" spans="1:9" ht="121.5" customHeight="1" hidden="1">
      <c r="A28" s="23" t="s">
        <v>37</v>
      </c>
      <c r="B28" s="24">
        <v>650</v>
      </c>
      <c r="C28" s="25" t="s">
        <v>27</v>
      </c>
      <c r="D28" s="25" t="s">
        <v>48</v>
      </c>
      <c r="E28" s="25" t="s">
        <v>219</v>
      </c>
      <c r="F28" s="25" t="s">
        <v>38</v>
      </c>
      <c r="G28" s="122">
        <f>G29</f>
        <v>5210</v>
      </c>
      <c r="H28" s="122">
        <f>H29</f>
        <v>5210</v>
      </c>
      <c r="I28" s="122">
        <f>I29</f>
        <v>0</v>
      </c>
    </row>
    <row r="29" spans="1:9" ht="59.25" customHeight="1" hidden="1">
      <c r="A29" s="23" t="s">
        <v>39</v>
      </c>
      <c r="B29" s="24">
        <v>650</v>
      </c>
      <c r="C29" s="25" t="s">
        <v>27</v>
      </c>
      <c r="D29" s="25" t="s">
        <v>48</v>
      </c>
      <c r="E29" s="25" t="s">
        <v>219</v>
      </c>
      <c r="F29" s="25" t="s">
        <v>40</v>
      </c>
      <c r="G29" s="122">
        <f>G30+G31</f>
        <v>5210</v>
      </c>
      <c r="H29" s="122">
        <f>H30+H31</f>
        <v>5210</v>
      </c>
      <c r="I29" s="122">
        <f>I30+I31</f>
        <v>0</v>
      </c>
    </row>
    <row r="30" spans="1:9" ht="48" customHeight="1">
      <c r="A30" s="28" t="s">
        <v>41</v>
      </c>
      <c r="B30" s="4">
        <v>650</v>
      </c>
      <c r="C30" s="34" t="s">
        <v>27</v>
      </c>
      <c r="D30" s="34" t="s">
        <v>48</v>
      </c>
      <c r="E30" s="34" t="s">
        <v>219</v>
      </c>
      <c r="F30" s="34" t="s">
        <v>42</v>
      </c>
      <c r="G30" s="33">
        <f>H30+I30</f>
        <v>4000</v>
      </c>
      <c r="H30" s="33">
        <v>4000</v>
      </c>
      <c r="I30" s="4"/>
    </row>
    <row r="31" spans="1:20" ht="81.75" customHeight="1">
      <c r="A31" s="28" t="s">
        <v>45</v>
      </c>
      <c r="B31" s="4">
        <v>650</v>
      </c>
      <c r="C31" s="34" t="s">
        <v>27</v>
      </c>
      <c r="D31" s="34" t="s">
        <v>48</v>
      </c>
      <c r="E31" s="34" t="s">
        <v>219</v>
      </c>
      <c r="F31" s="34" t="s">
        <v>46</v>
      </c>
      <c r="G31" s="33">
        <f>H31+I31</f>
        <v>1210</v>
      </c>
      <c r="H31" s="33">
        <v>1210</v>
      </c>
      <c r="I31" s="4">
        <v>0</v>
      </c>
      <c r="T31" s="14">
        <f>H18+H19+H25+H26+H30+H31</f>
        <v>10157</v>
      </c>
    </row>
    <row r="32" spans="1:20" ht="62.25" customHeight="1" hidden="1">
      <c r="A32" s="36" t="s">
        <v>53</v>
      </c>
      <c r="B32" s="37">
        <v>650</v>
      </c>
      <c r="C32" s="38" t="s">
        <v>27</v>
      </c>
      <c r="D32" s="38" t="s">
        <v>54</v>
      </c>
      <c r="E32" s="38" t="s">
        <v>55</v>
      </c>
      <c r="F32" s="38" t="s">
        <v>32</v>
      </c>
      <c r="G32" s="124">
        <f>G33</f>
        <v>13.9</v>
      </c>
      <c r="H32" s="124">
        <f>H33</f>
        <v>13.9</v>
      </c>
      <c r="I32" s="124">
        <f>I33</f>
        <v>0</v>
      </c>
      <c r="T32" s="1">
        <v>13.9</v>
      </c>
    </row>
    <row r="33" spans="1:9" ht="93.75">
      <c r="A33" s="27" t="s">
        <v>215</v>
      </c>
      <c r="B33" s="24">
        <v>650</v>
      </c>
      <c r="C33" s="25" t="s">
        <v>27</v>
      </c>
      <c r="D33" s="25" t="s">
        <v>54</v>
      </c>
      <c r="E33" s="25" t="s">
        <v>57</v>
      </c>
      <c r="F33" s="25" t="s">
        <v>32</v>
      </c>
      <c r="G33" s="122">
        <f>G34</f>
        <v>13.9</v>
      </c>
      <c r="H33" s="122">
        <f>H34</f>
        <v>13.9</v>
      </c>
      <c r="I33" s="122">
        <f>I34</f>
        <v>0</v>
      </c>
    </row>
    <row r="34" spans="1:9" ht="112.5" customHeight="1">
      <c r="A34" s="23" t="s">
        <v>58</v>
      </c>
      <c r="B34" s="24">
        <v>650</v>
      </c>
      <c r="C34" s="25" t="s">
        <v>27</v>
      </c>
      <c r="D34" s="25" t="s">
        <v>54</v>
      </c>
      <c r="E34" s="25" t="s">
        <v>59</v>
      </c>
      <c r="F34" s="25" t="s">
        <v>32</v>
      </c>
      <c r="G34" s="122">
        <f>G35</f>
        <v>13.9</v>
      </c>
      <c r="H34" s="122">
        <f>H35</f>
        <v>13.9</v>
      </c>
      <c r="I34" s="122">
        <f>I35</f>
        <v>0</v>
      </c>
    </row>
    <row r="35" spans="1:9" ht="36" customHeight="1" hidden="1">
      <c r="A35" s="23" t="s">
        <v>60</v>
      </c>
      <c r="B35" s="24">
        <v>650</v>
      </c>
      <c r="C35" s="25" t="s">
        <v>27</v>
      </c>
      <c r="D35" s="25" t="s">
        <v>54</v>
      </c>
      <c r="E35" s="25" t="s">
        <v>220</v>
      </c>
      <c r="F35" s="25" t="s">
        <v>61</v>
      </c>
      <c r="G35" s="122">
        <f>G36</f>
        <v>13.9</v>
      </c>
      <c r="H35" s="122">
        <f>H36</f>
        <v>13.9</v>
      </c>
      <c r="I35" s="122">
        <f>I36</f>
        <v>0</v>
      </c>
    </row>
    <row r="36" spans="1:9" ht="36" customHeight="1">
      <c r="A36" s="28" t="s">
        <v>62</v>
      </c>
      <c r="B36" s="4">
        <v>650</v>
      </c>
      <c r="C36" s="40" t="s">
        <v>27</v>
      </c>
      <c r="D36" s="40" t="s">
        <v>54</v>
      </c>
      <c r="E36" s="34" t="s">
        <v>59</v>
      </c>
      <c r="F36" s="40" t="s">
        <v>63</v>
      </c>
      <c r="G36" s="123">
        <v>13.9</v>
      </c>
      <c r="H36" s="123">
        <v>13.9</v>
      </c>
      <c r="I36" s="4">
        <v>0</v>
      </c>
    </row>
    <row r="37" spans="1:9" ht="36" customHeight="1">
      <c r="A37" s="44" t="s">
        <v>72</v>
      </c>
      <c r="B37" s="45">
        <v>650</v>
      </c>
      <c r="C37" s="46" t="s">
        <v>27</v>
      </c>
      <c r="D37" s="45">
        <v>13</v>
      </c>
      <c r="E37" s="47" t="s">
        <v>216</v>
      </c>
      <c r="F37" s="47" t="s">
        <v>32</v>
      </c>
      <c r="G37" s="125">
        <f>G38</f>
        <v>1106.9</v>
      </c>
      <c r="H37" s="125">
        <f>H38</f>
        <v>1106.9</v>
      </c>
      <c r="I37" s="125">
        <f>I38</f>
        <v>0</v>
      </c>
    </row>
    <row r="38" spans="1:9" ht="93.75">
      <c r="A38" s="23" t="s">
        <v>215</v>
      </c>
      <c r="B38" s="50">
        <v>650</v>
      </c>
      <c r="C38" s="51" t="s">
        <v>27</v>
      </c>
      <c r="D38" s="50">
        <v>13</v>
      </c>
      <c r="E38" s="52" t="s">
        <v>216</v>
      </c>
      <c r="F38" s="52" t="s">
        <v>32</v>
      </c>
      <c r="G38" s="122">
        <f>G39</f>
        <v>1106.9</v>
      </c>
      <c r="H38" s="122">
        <f>H39</f>
        <v>1106.9</v>
      </c>
      <c r="I38" s="122">
        <f>I39</f>
        <v>0</v>
      </c>
    </row>
    <row r="39" spans="1:9" ht="36" customHeight="1">
      <c r="A39" s="23" t="s">
        <v>74</v>
      </c>
      <c r="B39" s="50">
        <v>650</v>
      </c>
      <c r="C39" s="51" t="s">
        <v>27</v>
      </c>
      <c r="D39" s="50">
        <v>13</v>
      </c>
      <c r="E39" s="52" t="s">
        <v>221</v>
      </c>
      <c r="F39" s="52" t="s">
        <v>32</v>
      </c>
      <c r="G39" s="122">
        <f>G40+G43+G46</f>
        <v>1106.9</v>
      </c>
      <c r="H39" s="122">
        <f>H40+H43+H46</f>
        <v>1106.9</v>
      </c>
      <c r="I39" s="122">
        <f>I40+I43+I46</f>
        <v>0</v>
      </c>
    </row>
    <row r="40" spans="1:9" ht="115.5" customHeight="1" hidden="1">
      <c r="A40" s="23" t="s">
        <v>37</v>
      </c>
      <c r="B40" s="50">
        <v>650</v>
      </c>
      <c r="C40" s="51" t="s">
        <v>27</v>
      </c>
      <c r="D40" s="50">
        <v>13</v>
      </c>
      <c r="E40" s="52" t="s">
        <v>221</v>
      </c>
      <c r="F40" s="126">
        <v>100</v>
      </c>
      <c r="G40" s="122">
        <f>G41</f>
        <v>256.5</v>
      </c>
      <c r="H40" s="122">
        <f>H41</f>
        <v>256.5</v>
      </c>
      <c r="I40" s="122">
        <f>I41</f>
        <v>0</v>
      </c>
    </row>
    <row r="41" spans="1:9" ht="51" customHeight="1" hidden="1">
      <c r="A41" s="23" t="s">
        <v>39</v>
      </c>
      <c r="B41" s="50">
        <v>650</v>
      </c>
      <c r="C41" s="51" t="s">
        <v>27</v>
      </c>
      <c r="D41" s="50">
        <v>13</v>
      </c>
      <c r="E41" s="52" t="s">
        <v>221</v>
      </c>
      <c r="F41" s="50">
        <v>120</v>
      </c>
      <c r="G41" s="122">
        <f>G42</f>
        <v>256.5</v>
      </c>
      <c r="H41" s="122">
        <f>H42</f>
        <v>256.5</v>
      </c>
      <c r="I41" s="122">
        <f>I42</f>
        <v>0</v>
      </c>
    </row>
    <row r="42" spans="1:9" ht="60" customHeight="1">
      <c r="A42" s="28" t="s">
        <v>43</v>
      </c>
      <c r="B42" s="56">
        <v>650</v>
      </c>
      <c r="C42" s="57" t="s">
        <v>27</v>
      </c>
      <c r="D42" s="56">
        <v>13</v>
      </c>
      <c r="E42" s="58" t="s">
        <v>221</v>
      </c>
      <c r="F42" s="56">
        <v>122</v>
      </c>
      <c r="G42" s="123">
        <f>H42+I42</f>
        <v>256.5</v>
      </c>
      <c r="H42" s="123">
        <v>256.5</v>
      </c>
      <c r="I42" s="4">
        <v>0</v>
      </c>
    </row>
    <row r="43" spans="1:9" ht="56.25" customHeight="1" hidden="1">
      <c r="A43" s="23" t="s">
        <v>76</v>
      </c>
      <c r="B43" s="50">
        <v>650</v>
      </c>
      <c r="C43" s="51" t="s">
        <v>27</v>
      </c>
      <c r="D43" s="50">
        <v>13</v>
      </c>
      <c r="E43" s="52" t="s">
        <v>221</v>
      </c>
      <c r="F43" s="50">
        <v>200</v>
      </c>
      <c r="G43" s="122">
        <f>G44</f>
        <v>830.4</v>
      </c>
      <c r="H43" s="122">
        <f>H44</f>
        <v>830.4</v>
      </c>
      <c r="I43" s="122">
        <f>I44</f>
        <v>0</v>
      </c>
    </row>
    <row r="44" spans="1:9" ht="66.75" customHeight="1" hidden="1">
      <c r="A44" s="23" t="s">
        <v>77</v>
      </c>
      <c r="B44" s="50">
        <v>650</v>
      </c>
      <c r="C44" s="51" t="s">
        <v>27</v>
      </c>
      <c r="D44" s="50">
        <v>13</v>
      </c>
      <c r="E44" s="52" t="s">
        <v>221</v>
      </c>
      <c r="F44" s="50">
        <v>240</v>
      </c>
      <c r="G44" s="122">
        <f>G45</f>
        <v>830.4</v>
      </c>
      <c r="H44" s="122">
        <f>H45</f>
        <v>830.4</v>
      </c>
      <c r="I44" s="122">
        <f>I45</f>
        <v>0</v>
      </c>
    </row>
    <row r="45" spans="1:9" ht="71.25" customHeight="1">
      <c r="A45" s="28" t="s">
        <v>78</v>
      </c>
      <c r="B45" s="56">
        <v>650</v>
      </c>
      <c r="C45" s="57" t="s">
        <v>27</v>
      </c>
      <c r="D45" s="56">
        <v>13</v>
      </c>
      <c r="E45" s="58" t="s">
        <v>221</v>
      </c>
      <c r="F45" s="56">
        <v>244</v>
      </c>
      <c r="G45" s="123">
        <f>H45+I45</f>
        <v>830.4</v>
      </c>
      <c r="H45" s="123">
        <v>830.4</v>
      </c>
      <c r="I45" s="123">
        <v>0</v>
      </c>
    </row>
    <row r="46" spans="1:9" ht="36" customHeight="1">
      <c r="A46" s="23" t="s">
        <v>67</v>
      </c>
      <c r="B46" s="50">
        <v>650</v>
      </c>
      <c r="C46" s="51" t="s">
        <v>27</v>
      </c>
      <c r="D46" s="50">
        <v>13</v>
      </c>
      <c r="E46" s="52" t="s">
        <v>221</v>
      </c>
      <c r="F46" s="50">
        <v>800</v>
      </c>
      <c r="G46" s="122">
        <f>G47</f>
        <v>20</v>
      </c>
      <c r="H46" s="122">
        <f>H47</f>
        <v>20</v>
      </c>
      <c r="I46" s="122">
        <f>I47</f>
        <v>0</v>
      </c>
    </row>
    <row r="47" spans="1:9" ht="36" customHeight="1">
      <c r="A47" s="23" t="s">
        <v>79</v>
      </c>
      <c r="B47" s="50">
        <v>650</v>
      </c>
      <c r="C47" s="51" t="s">
        <v>27</v>
      </c>
      <c r="D47" s="50">
        <v>13</v>
      </c>
      <c r="E47" s="52" t="s">
        <v>221</v>
      </c>
      <c r="F47" s="50">
        <v>850</v>
      </c>
      <c r="G47" s="122">
        <f>G48+G49</f>
        <v>20</v>
      </c>
      <c r="H47" s="122">
        <f>H48+H49</f>
        <v>20</v>
      </c>
      <c r="I47" s="122">
        <f>I48+I49</f>
        <v>0</v>
      </c>
    </row>
    <row r="48" spans="1:9" ht="36" customHeight="1">
      <c r="A48" s="28" t="s">
        <v>80</v>
      </c>
      <c r="B48" s="56">
        <v>650</v>
      </c>
      <c r="C48" s="57" t="s">
        <v>27</v>
      </c>
      <c r="D48" s="56">
        <v>13</v>
      </c>
      <c r="E48" s="58" t="s">
        <v>221</v>
      </c>
      <c r="F48" s="56">
        <v>851</v>
      </c>
      <c r="G48" s="123">
        <f aca="true" t="shared" si="1" ref="G48:G57">H48+I48</f>
        <v>15</v>
      </c>
      <c r="H48" s="123">
        <v>15</v>
      </c>
      <c r="I48" s="4">
        <v>0</v>
      </c>
    </row>
    <row r="49" spans="1:20" ht="36" customHeight="1">
      <c r="A49" s="28" t="s">
        <v>81</v>
      </c>
      <c r="B49" s="56">
        <v>650</v>
      </c>
      <c r="C49" s="57" t="s">
        <v>27</v>
      </c>
      <c r="D49" s="56">
        <v>13</v>
      </c>
      <c r="E49" s="58" t="s">
        <v>221</v>
      </c>
      <c r="F49" s="56">
        <v>852</v>
      </c>
      <c r="G49" s="123">
        <f t="shared" si="1"/>
        <v>5</v>
      </c>
      <c r="H49" s="123">
        <v>5</v>
      </c>
      <c r="I49" s="4">
        <v>0</v>
      </c>
      <c r="T49" s="1" t="s">
        <v>82</v>
      </c>
    </row>
    <row r="50" spans="1:9" ht="53.25" customHeight="1">
      <c r="A50" s="59" t="s">
        <v>84</v>
      </c>
      <c r="B50" s="60">
        <v>650</v>
      </c>
      <c r="C50" s="61" t="s">
        <v>30</v>
      </c>
      <c r="D50" s="61" t="s">
        <v>85</v>
      </c>
      <c r="E50" s="61" t="s">
        <v>31</v>
      </c>
      <c r="F50" s="61" t="s">
        <v>32</v>
      </c>
      <c r="G50" s="127">
        <f t="shared" si="1"/>
        <v>168</v>
      </c>
      <c r="H50" s="127">
        <f>H51</f>
        <v>0</v>
      </c>
      <c r="I50" s="127">
        <f>I51</f>
        <v>168</v>
      </c>
    </row>
    <row r="51" spans="1:9" ht="56.25" customHeight="1" hidden="1">
      <c r="A51" s="23" t="s">
        <v>86</v>
      </c>
      <c r="B51" s="50">
        <v>650</v>
      </c>
      <c r="C51" s="51" t="s">
        <v>30</v>
      </c>
      <c r="D51" s="51" t="s">
        <v>85</v>
      </c>
      <c r="E51" s="50">
        <v>7000000000</v>
      </c>
      <c r="F51" s="51" t="s">
        <v>32</v>
      </c>
      <c r="G51" s="122">
        <f t="shared" si="1"/>
        <v>168</v>
      </c>
      <c r="H51" s="122">
        <f>H52</f>
        <v>0</v>
      </c>
      <c r="I51" s="122">
        <f>I52</f>
        <v>168</v>
      </c>
    </row>
    <row r="52" spans="1:9" ht="57.75" customHeight="1" hidden="1">
      <c r="A52" s="23" t="s">
        <v>86</v>
      </c>
      <c r="B52" s="50">
        <v>650</v>
      </c>
      <c r="C52" s="51" t="s">
        <v>30</v>
      </c>
      <c r="D52" s="51" t="s">
        <v>85</v>
      </c>
      <c r="E52" s="50">
        <v>7000000000</v>
      </c>
      <c r="F52" s="51" t="s">
        <v>32</v>
      </c>
      <c r="G52" s="122">
        <f t="shared" si="1"/>
        <v>168</v>
      </c>
      <c r="H52" s="122">
        <f>H53</f>
        <v>0</v>
      </c>
      <c r="I52" s="122">
        <f>I53</f>
        <v>168</v>
      </c>
    </row>
    <row r="53" spans="1:9" ht="56.25" customHeight="1">
      <c r="A53" s="23" t="s">
        <v>86</v>
      </c>
      <c r="B53" s="50">
        <v>650</v>
      </c>
      <c r="C53" s="51" t="s">
        <v>30</v>
      </c>
      <c r="D53" s="51" t="s">
        <v>85</v>
      </c>
      <c r="E53" s="50">
        <v>7000051180</v>
      </c>
      <c r="F53" s="51" t="s">
        <v>32</v>
      </c>
      <c r="G53" s="122">
        <f t="shared" si="1"/>
        <v>168</v>
      </c>
      <c r="H53" s="122">
        <f>H54</f>
        <v>0</v>
      </c>
      <c r="I53" s="122">
        <f>I54</f>
        <v>168</v>
      </c>
    </row>
    <row r="54" spans="1:9" ht="112.5" customHeight="1" hidden="1">
      <c r="A54" s="23" t="s">
        <v>37</v>
      </c>
      <c r="B54" s="50">
        <v>650</v>
      </c>
      <c r="C54" s="51" t="s">
        <v>30</v>
      </c>
      <c r="D54" s="51" t="s">
        <v>85</v>
      </c>
      <c r="E54" s="50">
        <v>7000051180</v>
      </c>
      <c r="F54" s="50">
        <v>100</v>
      </c>
      <c r="G54" s="122">
        <f t="shared" si="1"/>
        <v>168</v>
      </c>
      <c r="H54" s="122">
        <v>0</v>
      </c>
      <c r="I54" s="122">
        <f>I55+I58</f>
        <v>168</v>
      </c>
    </row>
    <row r="55" spans="1:9" ht="45.75" customHeight="1" hidden="1">
      <c r="A55" s="23" t="s">
        <v>39</v>
      </c>
      <c r="B55" s="50">
        <v>650</v>
      </c>
      <c r="C55" s="51" t="s">
        <v>30</v>
      </c>
      <c r="D55" s="51" t="s">
        <v>85</v>
      </c>
      <c r="E55" s="50">
        <v>7000051180</v>
      </c>
      <c r="F55" s="50">
        <v>120</v>
      </c>
      <c r="G55" s="122">
        <f t="shared" si="1"/>
        <v>143.2</v>
      </c>
      <c r="H55" s="122">
        <v>0</v>
      </c>
      <c r="I55" s="122">
        <f>I56+I57</f>
        <v>143.2</v>
      </c>
    </row>
    <row r="56" spans="1:9" ht="45" customHeight="1">
      <c r="A56" s="28" t="s">
        <v>41</v>
      </c>
      <c r="B56" s="56">
        <v>650</v>
      </c>
      <c r="C56" s="57" t="s">
        <v>30</v>
      </c>
      <c r="D56" s="57" t="s">
        <v>85</v>
      </c>
      <c r="E56" s="56">
        <v>7000051180</v>
      </c>
      <c r="F56" s="56">
        <v>121</v>
      </c>
      <c r="G56" s="123">
        <f t="shared" si="1"/>
        <v>110</v>
      </c>
      <c r="H56" s="123">
        <v>0</v>
      </c>
      <c r="I56" s="128">
        <v>110</v>
      </c>
    </row>
    <row r="57" spans="1:9" ht="80.25" customHeight="1">
      <c r="A57" s="28" t="s">
        <v>45</v>
      </c>
      <c r="B57" s="56">
        <v>650</v>
      </c>
      <c r="C57" s="57" t="s">
        <v>30</v>
      </c>
      <c r="D57" s="57" t="s">
        <v>85</v>
      </c>
      <c r="E57" s="56">
        <v>7000051180</v>
      </c>
      <c r="F57" s="56">
        <v>129</v>
      </c>
      <c r="G57" s="123">
        <f t="shared" si="1"/>
        <v>33.2</v>
      </c>
      <c r="H57" s="123">
        <v>0</v>
      </c>
      <c r="I57" s="128">
        <v>33.2</v>
      </c>
    </row>
    <row r="58" spans="1:9" ht="57.75" customHeight="1" hidden="1">
      <c r="A58" s="23" t="s">
        <v>76</v>
      </c>
      <c r="B58" s="50">
        <v>650</v>
      </c>
      <c r="C58" s="51" t="s">
        <v>30</v>
      </c>
      <c r="D58" s="50" t="s">
        <v>85</v>
      </c>
      <c r="E58" s="50">
        <v>7000051180</v>
      </c>
      <c r="F58" s="50">
        <v>200</v>
      </c>
      <c r="G58" s="122">
        <f>G59</f>
        <v>24.8</v>
      </c>
      <c r="H58" s="122">
        <f>H59</f>
        <v>0</v>
      </c>
      <c r="I58" s="122">
        <f>I59</f>
        <v>24.8</v>
      </c>
    </row>
    <row r="59" spans="1:9" ht="63" customHeight="1" hidden="1">
      <c r="A59" s="23" t="s">
        <v>77</v>
      </c>
      <c r="B59" s="50">
        <v>650</v>
      </c>
      <c r="C59" s="51" t="s">
        <v>30</v>
      </c>
      <c r="D59" s="50" t="s">
        <v>85</v>
      </c>
      <c r="E59" s="50">
        <v>7000051180</v>
      </c>
      <c r="F59" s="50">
        <v>240</v>
      </c>
      <c r="G59" s="122">
        <f>G60</f>
        <v>24.8</v>
      </c>
      <c r="H59" s="122">
        <f>H60</f>
        <v>0</v>
      </c>
      <c r="I59" s="122">
        <f>I60</f>
        <v>24.8</v>
      </c>
    </row>
    <row r="60" spans="1:9" ht="69" customHeight="1">
      <c r="A60" s="28" t="s">
        <v>78</v>
      </c>
      <c r="B60" s="56">
        <v>650</v>
      </c>
      <c r="C60" s="57" t="s">
        <v>30</v>
      </c>
      <c r="D60" s="56" t="s">
        <v>85</v>
      </c>
      <c r="E60" s="56">
        <v>7000051180</v>
      </c>
      <c r="F60" s="56">
        <v>244</v>
      </c>
      <c r="G60" s="123">
        <f aca="true" t="shared" si="2" ref="G60:G93">H60+I60</f>
        <v>24.8</v>
      </c>
      <c r="H60" s="123">
        <v>0</v>
      </c>
      <c r="I60" s="128">
        <v>24.8</v>
      </c>
    </row>
    <row r="61" spans="1:9" ht="37.5" customHeight="1">
      <c r="A61" s="63" t="s">
        <v>87</v>
      </c>
      <c r="B61" s="64">
        <v>650</v>
      </c>
      <c r="C61" s="65" t="s">
        <v>85</v>
      </c>
      <c r="D61" s="65" t="s">
        <v>28</v>
      </c>
      <c r="E61" s="65" t="s">
        <v>31</v>
      </c>
      <c r="F61" s="65" t="s">
        <v>32</v>
      </c>
      <c r="G61" s="127">
        <f t="shared" si="2"/>
        <v>55.6</v>
      </c>
      <c r="H61" s="127">
        <f>H62+H74+H80</f>
        <v>36.6</v>
      </c>
      <c r="I61" s="127">
        <f>I62+I74+I80</f>
        <v>19</v>
      </c>
    </row>
    <row r="62" spans="1:9" ht="37.5" customHeight="1">
      <c r="A62" s="28" t="s">
        <v>88</v>
      </c>
      <c r="B62" s="56">
        <v>650</v>
      </c>
      <c r="C62" s="57" t="s">
        <v>85</v>
      </c>
      <c r="D62" s="57" t="s">
        <v>48</v>
      </c>
      <c r="E62" s="57" t="s">
        <v>31</v>
      </c>
      <c r="F62" s="57" t="s">
        <v>32</v>
      </c>
      <c r="G62" s="128">
        <f t="shared" si="2"/>
        <v>19</v>
      </c>
      <c r="H62" s="128">
        <f>H63</f>
        <v>0</v>
      </c>
      <c r="I62" s="128">
        <f>I63</f>
        <v>19</v>
      </c>
    </row>
    <row r="63" spans="1:9" ht="181.5" customHeight="1">
      <c r="A63" s="23" t="s">
        <v>222</v>
      </c>
      <c r="B63" s="50">
        <v>650</v>
      </c>
      <c r="C63" s="51" t="s">
        <v>85</v>
      </c>
      <c r="D63" s="51" t="s">
        <v>48</v>
      </c>
      <c r="E63" s="51">
        <v>1300000000</v>
      </c>
      <c r="F63" s="51" t="s">
        <v>32</v>
      </c>
      <c r="G63" s="122">
        <f t="shared" si="2"/>
        <v>19</v>
      </c>
      <c r="H63" s="122">
        <f>H64</f>
        <v>0</v>
      </c>
      <c r="I63" s="122">
        <f>I64</f>
        <v>19</v>
      </c>
    </row>
    <row r="64" spans="1:9" s="67" customFormat="1" ht="65.25" customHeight="1">
      <c r="A64" s="23" t="s">
        <v>223</v>
      </c>
      <c r="B64" s="50">
        <v>650</v>
      </c>
      <c r="C64" s="51" t="s">
        <v>85</v>
      </c>
      <c r="D64" s="51" t="s">
        <v>48</v>
      </c>
      <c r="E64" s="51">
        <v>1350000000</v>
      </c>
      <c r="F64" s="51" t="s">
        <v>32</v>
      </c>
      <c r="G64" s="122">
        <f t="shared" si="2"/>
        <v>19</v>
      </c>
      <c r="H64" s="122">
        <v>0</v>
      </c>
      <c r="I64" s="122">
        <f>I65</f>
        <v>19</v>
      </c>
    </row>
    <row r="65" spans="1:9" s="67" customFormat="1" ht="156.75" customHeight="1" hidden="1">
      <c r="A65" s="23" t="s">
        <v>224</v>
      </c>
      <c r="B65" s="50">
        <v>650</v>
      </c>
      <c r="C65" s="51" t="s">
        <v>85</v>
      </c>
      <c r="D65" s="51" t="s">
        <v>48</v>
      </c>
      <c r="E65" s="51">
        <v>1350200000</v>
      </c>
      <c r="F65" s="51" t="s">
        <v>32</v>
      </c>
      <c r="G65" s="122">
        <f t="shared" si="2"/>
        <v>19</v>
      </c>
      <c r="H65" s="122">
        <f>H66</f>
        <v>0</v>
      </c>
      <c r="I65" s="122">
        <f>I66</f>
        <v>19</v>
      </c>
    </row>
    <row r="66" spans="1:9" s="67" customFormat="1" ht="158.25" customHeight="1">
      <c r="A66" s="23" t="s">
        <v>224</v>
      </c>
      <c r="B66" s="50">
        <v>650</v>
      </c>
      <c r="C66" s="51" t="s">
        <v>85</v>
      </c>
      <c r="D66" s="51" t="s">
        <v>48</v>
      </c>
      <c r="E66" s="51">
        <v>1350259300</v>
      </c>
      <c r="F66" s="51" t="s">
        <v>32</v>
      </c>
      <c r="G66" s="122">
        <f t="shared" si="2"/>
        <v>19</v>
      </c>
      <c r="H66" s="122">
        <v>0</v>
      </c>
      <c r="I66" s="122">
        <f>I67+I71</f>
        <v>19</v>
      </c>
    </row>
    <row r="67" spans="1:9" s="67" customFormat="1" ht="108.75" customHeight="1" hidden="1">
      <c r="A67" s="23" t="s">
        <v>37</v>
      </c>
      <c r="B67" s="50">
        <v>650</v>
      </c>
      <c r="C67" s="51" t="s">
        <v>85</v>
      </c>
      <c r="D67" s="51" t="s">
        <v>48</v>
      </c>
      <c r="E67" s="51">
        <v>1350259300</v>
      </c>
      <c r="F67" s="51">
        <v>100</v>
      </c>
      <c r="G67" s="122">
        <f t="shared" si="2"/>
        <v>11.299999999999999</v>
      </c>
      <c r="H67" s="122">
        <v>0</v>
      </c>
      <c r="I67" s="122">
        <f>I68</f>
        <v>11.299999999999999</v>
      </c>
    </row>
    <row r="68" spans="1:9" ht="48" customHeight="1">
      <c r="A68" s="23" t="s">
        <v>39</v>
      </c>
      <c r="B68" s="50">
        <v>650</v>
      </c>
      <c r="C68" s="51" t="s">
        <v>85</v>
      </c>
      <c r="D68" s="51" t="s">
        <v>48</v>
      </c>
      <c r="E68" s="51">
        <v>1350259300</v>
      </c>
      <c r="F68" s="51">
        <v>120</v>
      </c>
      <c r="G68" s="122">
        <f t="shared" si="2"/>
        <v>11.299999999999999</v>
      </c>
      <c r="H68" s="122">
        <f>SUM(H69:H72)</f>
        <v>0</v>
      </c>
      <c r="I68" s="122">
        <f>I69+I70</f>
        <v>11.299999999999999</v>
      </c>
    </row>
    <row r="69" spans="1:9" ht="50.25" customHeight="1">
      <c r="A69" s="28" t="s">
        <v>41</v>
      </c>
      <c r="B69" s="56">
        <v>650</v>
      </c>
      <c r="C69" s="57" t="s">
        <v>85</v>
      </c>
      <c r="D69" s="57" t="s">
        <v>48</v>
      </c>
      <c r="E69" s="57">
        <v>1350259300</v>
      </c>
      <c r="F69" s="57">
        <v>121</v>
      </c>
      <c r="G69" s="128">
        <f t="shared" si="2"/>
        <v>8.7</v>
      </c>
      <c r="H69" s="129">
        <v>0</v>
      </c>
      <c r="I69" s="129">
        <v>8.7</v>
      </c>
    </row>
    <row r="70" spans="1:9" ht="82.5" customHeight="1">
      <c r="A70" s="28" t="s">
        <v>45</v>
      </c>
      <c r="B70" s="56">
        <v>650</v>
      </c>
      <c r="C70" s="57" t="s">
        <v>85</v>
      </c>
      <c r="D70" s="57" t="s">
        <v>48</v>
      </c>
      <c r="E70" s="57">
        <v>1350259300</v>
      </c>
      <c r="F70" s="57">
        <v>129</v>
      </c>
      <c r="G70" s="128">
        <f t="shared" si="2"/>
        <v>2.6</v>
      </c>
      <c r="H70" s="129">
        <v>0</v>
      </c>
      <c r="I70" s="129">
        <v>2.6</v>
      </c>
    </row>
    <row r="71" spans="1:9" ht="58.5" customHeight="1">
      <c r="A71" s="23" t="s">
        <v>76</v>
      </c>
      <c r="B71" s="50">
        <v>650</v>
      </c>
      <c r="C71" s="51" t="s">
        <v>85</v>
      </c>
      <c r="D71" s="51" t="s">
        <v>48</v>
      </c>
      <c r="E71" s="51">
        <v>1350259300</v>
      </c>
      <c r="F71" s="51">
        <v>200</v>
      </c>
      <c r="G71" s="122">
        <f t="shared" si="2"/>
        <v>7.7</v>
      </c>
      <c r="H71" s="130">
        <v>0</v>
      </c>
      <c r="I71" s="130">
        <f>I72</f>
        <v>7.7</v>
      </c>
    </row>
    <row r="72" spans="1:9" ht="60" customHeight="1" hidden="1">
      <c r="A72" s="23" t="s">
        <v>77</v>
      </c>
      <c r="B72" s="50">
        <v>650</v>
      </c>
      <c r="C72" s="51" t="s">
        <v>85</v>
      </c>
      <c r="D72" s="51" t="s">
        <v>48</v>
      </c>
      <c r="E72" s="51">
        <v>1350259300</v>
      </c>
      <c r="F72" s="51">
        <v>240</v>
      </c>
      <c r="G72" s="122">
        <f t="shared" si="2"/>
        <v>7.7</v>
      </c>
      <c r="H72" s="130">
        <v>0</v>
      </c>
      <c r="I72" s="130">
        <f>I73</f>
        <v>7.7</v>
      </c>
    </row>
    <row r="73" spans="1:9" ht="60.75" customHeight="1">
      <c r="A73" s="28" t="s">
        <v>78</v>
      </c>
      <c r="B73" s="57">
        <v>650</v>
      </c>
      <c r="C73" s="57" t="s">
        <v>85</v>
      </c>
      <c r="D73" s="57" t="s">
        <v>48</v>
      </c>
      <c r="E73" s="57">
        <v>1350259300</v>
      </c>
      <c r="F73" s="57">
        <v>244</v>
      </c>
      <c r="G73" s="128">
        <f t="shared" si="2"/>
        <v>7.7</v>
      </c>
      <c r="H73" s="129">
        <v>0</v>
      </c>
      <c r="I73" s="129">
        <v>7.7</v>
      </c>
    </row>
    <row r="74" spans="1:9" ht="68.25" customHeight="1">
      <c r="A74" s="23" t="s">
        <v>95</v>
      </c>
      <c r="B74" s="51">
        <v>650</v>
      </c>
      <c r="C74" s="51" t="s">
        <v>85</v>
      </c>
      <c r="D74" s="51" t="s">
        <v>96</v>
      </c>
      <c r="E74" s="51" t="s">
        <v>97</v>
      </c>
      <c r="F74" s="51" t="s">
        <v>32</v>
      </c>
      <c r="G74" s="122">
        <f t="shared" si="2"/>
        <v>9.6</v>
      </c>
      <c r="H74" s="130">
        <f>H75</f>
        <v>9.6</v>
      </c>
      <c r="I74" s="130">
        <v>0</v>
      </c>
    </row>
    <row r="75" spans="1:9" ht="93.75">
      <c r="A75" s="70" t="s">
        <v>225</v>
      </c>
      <c r="B75" s="57">
        <v>650</v>
      </c>
      <c r="C75" s="57" t="s">
        <v>85</v>
      </c>
      <c r="D75" s="57" t="s">
        <v>96</v>
      </c>
      <c r="E75" s="57">
        <v>1400000000</v>
      </c>
      <c r="F75" s="57" t="s">
        <v>32</v>
      </c>
      <c r="G75" s="33">
        <f t="shared" si="2"/>
        <v>9.6</v>
      </c>
      <c r="H75" s="129">
        <f>H76</f>
        <v>9.6</v>
      </c>
      <c r="I75" s="129">
        <f>I76</f>
        <v>0</v>
      </c>
    </row>
    <row r="76" spans="1:9" ht="27.75" customHeight="1">
      <c r="A76" s="28" t="s">
        <v>74</v>
      </c>
      <c r="B76" s="57">
        <v>650</v>
      </c>
      <c r="C76" s="57" t="s">
        <v>85</v>
      </c>
      <c r="D76" s="57" t="s">
        <v>96</v>
      </c>
      <c r="E76" s="57">
        <v>1400099990</v>
      </c>
      <c r="F76" s="57" t="s">
        <v>32</v>
      </c>
      <c r="G76" s="33">
        <f t="shared" si="2"/>
        <v>9.6</v>
      </c>
      <c r="H76" s="129">
        <f>H77</f>
        <v>9.6</v>
      </c>
      <c r="I76" s="129">
        <f>I77</f>
        <v>0</v>
      </c>
    </row>
    <row r="77" spans="1:9" ht="56.25" customHeight="1" hidden="1">
      <c r="A77" s="28" t="s">
        <v>76</v>
      </c>
      <c r="B77" s="57">
        <v>650</v>
      </c>
      <c r="C77" s="57" t="s">
        <v>85</v>
      </c>
      <c r="D77" s="57" t="s">
        <v>96</v>
      </c>
      <c r="E77" s="57">
        <v>1400099990</v>
      </c>
      <c r="F77" s="57">
        <v>200</v>
      </c>
      <c r="G77" s="33">
        <f t="shared" si="2"/>
        <v>9.6</v>
      </c>
      <c r="H77" s="129">
        <f>H78</f>
        <v>9.6</v>
      </c>
      <c r="I77" s="129">
        <f>I78</f>
        <v>0</v>
      </c>
    </row>
    <row r="78" spans="1:9" ht="57.75" customHeight="1" hidden="1">
      <c r="A78" s="28" t="s">
        <v>77</v>
      </c>
      <c r="B78" s="57">
        <v>650</v>
      </c>
      <c r="C78" s="57" t="s">
        <v>85</v>
      </c>
      <c r="D78" s="57" t="s">
        <v>96</v>
      </c>
      <c r="E78" s="57">
        <v>1400099990</v>
      </c>
      <c r="F78" s="57">
        <v>240</v>
      </c>
      <c r="G78" s="128">
        <f t="shared" si="2"/>
        <v>9.6</v>
      </c>
      <c r="H78" s="129">
        <f>H79</f>
        <v>9.6</v>
      </c>
      <c r="I78" s="129">
        <f>I79</f>
        <v>0</v>
      </c>
    </row>
    <row r="79" spans="1:9" ht="67.5" customHeight="1">
      <c r="A79" s="28" t="s">
        <v>78</v>
      </c>
      <c r="B79" s="57">
        <v>650</v>
      </c>
      <c r="C79" s="57" t="s">
        <v>85</v>
      </c>
      <c r="D79" s="57" t="s">
        <v>96</v>
      </c>
      <c r="E79" s="57">
        <v>1400099990</v>
      </c>
      <c r="F79" s="57">
        <v>244</v>
      </c>
      <c r="G79" s="128">
        <f t="shared" si="2"/>
        <v>9.6</v>
      </c>
      <c r="H79" s="129">
        <v>9.6</v>
      </c>
      <c r="I79" s="129">
        <v>0</v>
      </c>
    </row>
    <row r="80" spans="1:9" ht="56.25">
      <c r="A80" s="72" t="s">
        <v>111</v>
      </c>
      <c r="B80" s="73">
        <v>650</v>
      </c>
      <c r="C80" s="73" t="s">
        <v>85</v>
      </c>
      <c r="D80" s="73" t="s">
        <v>112</v>
      </c>
      <c r="E80" s="73" t="s">
        <v>31</v>
      </c>
      <c r="F80" s="73" t="s">
        <v>32</v>
      </c>
      <c r="G80" s="131">
        <f t="shared" si="2"/>
        <v>27</v>
      </c>
      <c r="H80" s="131">
        <f>H81+H88</f>
        <v>27</v>
      </c>
      <c r="I80" s="131">
        <f>I81+I88</f>
        <v>0</v>
      </c>
    </row>
    <row r="81" spans="1:9" ht="150">
      <c r="A81" s="23" t="s">
        <v>226</v>
      </c>
      <c r="B81" s="50">
        <v>650</v>
      </c>
      <c r="C81" s="51" t="s">
        <v>85</v>
      </c>
      <c r="D81" s="50">
        <v>14</v>
      </c>
      <c r="E81" s="50">
        <v>1300000000</v>
      </c>
      <c r="F81" s="51">
        <v>0</v>
      </c>
      <c r="G81" s="122">
        <f t="shared" si="2"/>
        <v>19</v>
      </c>
      <c r="H81" s="122">
        <f aca="true" t="shared" si="3" ref="H81:H86">H82</f>
        <v>19</v>
      </c>
      <c r="I81" s="122">
        <f aca="true" t="shared" si="4" ref="I81:I86">I82</f>
        <v>0</v>
      </c>
    </row>
    <row r="82" spans="1:9" ht="37.5">
      <c r="A82" s="23" t="s">
        <v>114</v>
      </c>
      <c r="B82" s="50">
        <v>650</v>
      </c>
      <c r="C82" s="51" t="s">
        <v>85</v>
      </c>
      <c r="D82" s="50">
        <v>14</v>
      </c>
      <c r="E82" s="50">
        <v>1310000000</v>
      </c>
      <c r="F82" s="51">
        <v>0</v>
      </c>
      <c r="G82" s="122">
        <f t="shared" si="2"/>
        <v>19</v>
      </c>
      <c r="H82" s="122">
        <f t="shared" si="3"/>
        <v>19</v>
      </c>
      <c r="I82" s="122">
        <f t="shared" si="4"/>
        <v>0</v>
      </c>
    </row>
    <row r="83" spans="1:9" ht="99" customHeight="1">
      <c r="A83" s="23" t="s">
        <v>227</v>
      </c>
      <c r="B83" s="50">
        <v>650</v>
      </c>
      <c r="C83" s="51" t="s">
        <v>85</v>
      </c>
      <c r="D83" s="50">
        <v>14</v>
      </c>
      <c r="E83" s="50">
        <v>1310100000</v>
      </c>
      <c r="F83" s="51">
        <v>0</v>
      </c>
      <c r="G83" s="122">
        <f t="shared" si="2"/>
        <v>19</v>
      </c>
      <c r="H83" s="122">
        <f t="shared" si="3"/>
        <v>19</v>
      </c>
      <c r="I83" s="122">
        <f t="shared" si="4"/>
        <v>0</v>
      </c>
    </row>
    <row r="84" spans="1:9" ht="45" customHeight="1">
      <c r="A84" s="23" t="s">
        <v>228</v>
      </c>
      <c r="B84" s="50">
        <v>650</v>
      </c>
      <c r="C84" s="51" t="s">
        <v>85</v>
      </c>
      <c r="D84" s="50">
        <v>14</v>
      </c>
      <c r="E84" s="50">
        <v>1310182300</v>
      </c>
      <c r="F84" s="51">
        <v>0</v>
      </c>
      <c r="G84" s="122">
        <f t="shared" si="2"/>
        <v>19</v>
      </c>
      <c r="H84" s="122">
        <f t="shared" si="3"/>
        <v>19</v>
      </c>
      <c r="I84" s="122">
        <f t="shared" si="4"/>
        <v>0</v>
      </c>
    </row>
    <row r="85" spans="1:9" ht="56.25" hidden="1">
      <c r="A85" s="23" t="s">
        <v>76</v>
      </c>
      <c r="B85" s="50">
        <v>650</v>
      </c>
      <c r="C85" s="51" t="s">
        <v>85</v>
      </c>
      <c r="D85" s="50">
        <v>14</v>
      </c>
      <c r="E85" s="50">
        <v>1310182300</v>
      </c>
      <c r="F85" s="51">
        <v>200</v>
      </c>
      <c r="G85" s="122">
        <f t="shared" si="2"/>
        <v>19</v>
      </c>
      <c r="H85" s="122">
        <f t="shared" si="3"/>
        <v>19</v>
      </c>
      <c r="I85" s="122">
        <f t="shared" si="4"/>
        <v>0</v>
      </c>
    </row>
    <row r="86" spans="1:9" ht="63" customHeight="1" hidden="1">
      <c r="A86" s="23" t="s">
        <v>77</v>
      </c>
      <c r="B86" s="50">
        <v>650</v>
      </c>
      <c r="C86" s="51" t="s">
        <v>85</v>
      </c>
      <c r="D86" s="50">
        <v>14</v>
      </c>
      <c r="E86" s="50">
        <v>1310182300</v>
      </c>
      <c r="F86" s="51">
        <v>240</v>
      </c>
      <c r="G86" s="122">
        <f t="shared" si="2"/>
        <v>19</v>
      </c>
      <c r="H86" s="122">
        <f t="shared" si="3"/>
        <v>19</v>
      </c>
      <c r="I86" s="122">
        <f t="shared" si="4"/>
        <v>0</v>
      </c>
    </row>
    <row r="87" spans="1:9" ht="62.25" customHeight="1">
      <c r="A87" s="28" t="s">
        <v>78</v>
      </c>
      <c r="B87" s="56">
        <v>650</v>
      </c>
      <c r="C87" s="57" t="s">
        <v>85</v>
      </c>
      <c r="D87" s="56">
        <v>14</v>
      </c>
      <c r="E87" s="78">
        <v>1310182300</v>
      </c>
      <c r="F87" s="57">
        <v>244</v>
      </c>
      <c r="G87" s="128">
        <f t="shared" si="2"/>
        <v>19</v>
      </c>
      <c r="H87" s="128">
        <v>19</v>
      </c>
      <c r="I87" s="128">
        <v>0</v>
      </c>
    </row>
    <row r="88" spans="1:9" ht="65.25" customHeight="1">
      <c r="A88" s="44" t="s">
        <v>120</v>
      </c>
      <c r="B88" s="45">
        <v>650</v>
      </c>
      <c r="C88" s="46" t="s">
        <v>85</v>
      </c>
      <c r="D88" s="45">
        <v>14</v>
      </c>
      <c r="E88" s="45">
        <v>1310099990</v>
      </c>
      <c r="F88" s="46" t="s">
        <v>32</v>
      </c>
      <c r="G88" s="125">
        <f t="shared" si="2"/>
        <v>8</v>
      </c>
      <c r="H88" s="125">
        <f>H89</f>
        <v>8</v>
      </c>
      <c r="I88" s="125">
        <f>I89</f>
        <v>0</v>
      </c>
    </row>
    <row r="89" spans="1:9" ht="53.25" customHeight="1" hidden="1">
      <c r="A89" s="23" t="s">
        <v>76</v>
      </c>
      <c r="B89" s="50">
        <v>650</v>
      </c>
      <c r="C89" s="51" t="s">
        <v>85</v>
      </c>
      <c r="D89" s="50">
        <v>14</v>
      </c>
      <c r="E89" s="50">
        <v>1310099990</v>
      </c>
      <c r="F89" s="51">
        <v>200</v>
      </c>
      <c r="G89" s="122">
        <f t="shared" si="2"/>
        <v>8</v>
      </c>
      <c r="H89" s="122">
        <f>H90</f>
        <v>8</v>
      </c>
      <c r="I89" s="122">
        <f>I90</f>
        <v>0</v>
      </c>
    </row>
    <row r="90" spans="1:9" ht="60.75" customHeight="1" hidden="1">
      <c r="A90" s="23" t="s">
        <v>77</v>
      </c>
      <c r="B90" s="50">
        <v>650</v>
      </c>
      <c r="C90" s="51" t="s">
        <v>85</v>
      </c>
      <c r="D90" s="50">
        <v>14</v>
      </c>
      <c r="E90" s="50">
        <v>1310099990</v>
      </c>
      <c r="F90" s="50">
        <v>240</v>
      </c>
      <c r="G90" s="122">
        <f t="shared" si="2"/>
        <v>8</v>
      </c>
      <c r="H90" s="122">
        <f>H91</f>
        <v>8</v>
      </c>
      <c r="I90" s="122">
        <f>I91</f>
        <v>0</v>
      </c>
    </row>
    <row r="91" spans="1:9" ht="65.25" customHeight="1">
      <c r="A91" s="28" t="s">
        <v>78</v>
      </c>
      <c r="B91" s="56">
        <v>650</v>
      </c>
      <c r="C91" s="57" t="s">
        <v>85</v>
      </c>
      <c r="D91" s="56">
        <v>14</v>
      </c>
      <c r="E91" s="56">
        <v>1310099990</v>
      </c>
      <c r="F91" s="56">
        <v>244</v>
      </c>
      <c r="G91" s="132">
        <f t="shared" si="2"/>
        <v>8</v>
      </c>
      <c r="H91" s="132">
        <v>8</v>
      </c>
      <c r="I91" s="132">
        <v>0</v>
      </c>
    </row>
    <row r="92" spans="1:9" ht="47.25" customHeight="1" hidden="1">
      <c r="A92" s="133" t="s">
        <v>229</v>
      </c>
      <c r="B92" s="79">
        <v>650</v>
      </c>
      <c r="C92" s="79" t="s">
        <v>85</v>
      </c>
      <c r="D92" s="79" t="s">
        <v>112</v>
      </c>
      <c r="E92" s="40" t="s">
        <v>230</v>
      </c>
      <c r="F92" s="79" t="s">
        <v>110</v>
      </c>
      <c r="G92" s="132">
        <f t="shared" si="2"/>
        <v>0</v>
      </c>
      <c r="H92" s="132">
        <v>0</v>
      </c>
      <c r="I92" s="132">
        <v>0</v>
      </c>
    </row>
    <row r="93" spans="1:9" ht="32.25" customHeight="1">
      <c r="A93" s="80" t="s">
        <v>124</v>
      </c>
      <c r="B93" s="81">
        <v>650</v>
      </c>
      <c r="C93" s="81" t="s">
        <v>48</v>
      </c>
      <c r="D93" s="81" t="s">
        <v>28</v>
      </c>
      <c r="E93" s="81" t="s">
        <v>31</v>
      </c>
      <c r="F93" s="81" t="s">
        <v>32</v>
      </c>
      <c r="G93" s="134">
        <f t="shared" si="2"/>
        <v>1398.1000000000001</v>
      </c>
      <c r="H93" s="134">
        <f>H94+H109+H115+H122</f>
        <v>1398.1000000000001</v>
      </c>
      <c r="I93" s="134">
        <f>+I115+I129</f>
        <v>0</v>
      </c>
    </row>
    <row r="94" spans="1:9" ht="32.25" customHeight="1" hidden="1">
      <c r="A94" s="28" t="s">
        <v>125</v>
      </c>
      <c r="B94" s="57">
        <v>650</v>
      </c>
      <c r="C94" s="57" t="s">
        <v>48</v>
      </c>
      <c r="D94" s="57" t="s">
        <v>27</v>
      </c>
      <c r="E94" s="57" t="s">
        <v>31</v>
      </c>
      <c r="F94" s="57" t="s">
        <v>32</v>
      </c>
      <c r="G94" s="33">
        <f>G95+G103</f>
        <v>352.6</v>
      </c>
      <c r="H94" s="33">
        <f>H95+H103</f>
        <v>352.6</v>
      </c>
      <c r="I94" s="33">
        <f>I95+I103</f>
        <v>0</v>
      </c>
    </row>
    <row r="95" spans="1:9" ht="61.5" customHeight="1">
      <c r="A95" s="28" t="s">
        <v>126</v>
      </c>
      <c r="B95" s="57">
        <v>650</v>
      </c>
      <c r="C95" s="57" t="s">
        <v>48</v>
      </c>
      <c r="D95" s="57" t="s">
        <v>27</v>
      </c>
      <c r="E95" s="57" t="s">
        <v>127</v>
      </c>
      <c r="F95" s="57" t="s">
        <v>32</v>
      </c>
      <c r="G95" s="33">
        <f>G96</f>
        <v>65.6</v>
      </c>
      <c r="H95" s="33">
        <f>H96</f>
        <v>65.6</v>
      </c>
      <c r="I95" s="33">
        <f>I96</f>
        <v>0</v>
      </c>
    </row>
    <row r="96" spans="1:9" ht="39.75" customHeight="1">
      <c r="A96" s="23" t="s">
        <v>128</v>
      </c>
      <c r="B96" s="51">
        <v>650</v>
      </c>
      <c r="C96" s="51" t="s">
        <v>48</v>
      </c>
      <c r="D96" s="51" t="s">
        <v>27</v>
      </c>
      <c r="E96" s="51" t="s">
        <v>129</v>
      </c>
      <c r="F96" s="51" t="s">
        <v>32</v>
      </c>
      <c r="G96" s="122">
        <f>G97</f>
        <v>65.6</v>
      </c>
      <c r="H96" s="122">
        <f>H97</f>
        <v>65.6</v>
      </c>
      <c r="I96" s="122">
        <f>I97</f>
        <v>0</v>
      </c>
    </row>
    <row r="97" spans="1:9" ht="42" customHeight="1">
      <c r="A97" s="23" t="s">
        <v>130</v>
      </c>
      <c r="B97" s="51">
        <v>650</v>
      </c>
      <c r="C97" s="51" t="s">
        <v>48</v>
      </c>
      <c r="D97" s="51" t="s">
        <v>27</v>
      </c>
      <c r="E97" s="51" t="s">
        <v>131</v>
      </c>
      <c r="F97" s="51" t="s">
        <v>32</v>
      </c>
      <c r="G97" s="122">
        <f>G98</f>
        <v>65.6</v>
      </c>
      <c r="H97" s="122">
        <f>H98</f>
        <v>65.6</v>
      </c>
      <c r="I97" s="122">
        <f>I98</f>
        <v>0</v>
      </c>
    </row>
    <row r="98" spans="1:9" ht="33.75" customHeight="1">
      <c r="A98" s="23" t="s">
        <v>74</v>
      </c>
      <c r="B98" s="51">
        <v>650</v>
      </c>
      <c r="C98" s="51" t="s">
        <v>48</v>
      </c>
      <c r="D98" s="51" t="s">
        <v>27</v>
      </c>
      <c r="E98" s="51" t="s">
        <v>132</v>
      </c>
      <c r="F98" s="51" t="s">
        <v>32</v>
      </c>
      <c r="G98" s="122">
        <f>G99</f>
        <v>65.6</v>
      </c>
      <c r="H98" s="122">
        <f>H99</f>
        <v>65.6</v>
      </c>
      <c r="I98" s="122">
        <f>I99</f>
        <v>0</v>
      </c>
    </row>
    <row r="99" spans="1:9" ht="110.25" customHeight="1">
      <c r="A99" s="23" t="s">
        <v>37</v>
      </c>
      <c r="B99" s="51">
        <v>650</v>
      </c>
      <c r="C99" s="51" t="s">
        <v>48</v>
      </c>
      <c r="D99" s="51" t="s">
        <v>27</v>
      </c>
      <c r="E99" s="51" t="s">
        <v>132</v>
      </c>
      <c r="F99" s="51">
        <v>100</v>
      </c>
      <c r="G99" s="122">
        <f>G100</f>
        <v>65.6</v>
      </c>
      <c r="H99" s="122">
        <f>H100</f>
        <v>65.6</v>
      </c>
      <c r="I99" s="122">
        <f>I100</f>
        <v>0</v>
      </c>
    </row>
    <row r="100" spans="1:9" ht="38.25" customHeight="1" hidden="1">
      <c r="A100" s="23" t="s">
        <v>39</v>
      </c>
      <c r="B100" s="51">
        <v>650</v>
      </c>
      <c r="C100" s="51" t="s">
        <v>48</v>
      </c>
      <c r="D100" s="51" t="s">
        <v>27</v>
      </c>
      <c r="E100" s="51" t="s">
        <v>132</v>
      </c>
      <c r="F100" s="51">
        <v>120</v>
      </c>
      <c r="G100" s="122">
        <f aca="true" t="shared" si="5" ref="G100:G108">H100+I100</f>
        <v>65.6</v>
      </c>
      <c r="H100" s="122">
        <f>H101+H102</f>
        <v>65.6</v>
      </c>
      <c r="I100" s="122">
        <f>I101+I102</f>
        <v>0</v>
      </c>
    </row>
    <row r="101" spans="1:9" ht="38.25" customHeight="1">
      <c r="A101" s="28" t="s">
        <v>41</v>
      </c>
      <c r="B101" s="57">
        <v>650</v>
      </c>
      <c r="C101" s="57" t="s">
        <v>48</v>
      </c>
      <c r="D101" s="57" t="s">
        <v>27</v>
      </c>
      <c r="E101" s="57" t="s">
        <v>132</v>
      </c>
      <c r="F101" s="57">
        <v>121</v>
      </c>
      <c r="G101" s="129">
        <f t="shared" si="5"/>
        <v>47.4</v>
      </c>
      <c r="H101" s="132">
        <v>47.4</v>
      </c>
      <c r="I101" s="129">
        <v>0</v>
      </c>
    </row>
    <row r="102" spans="1:9" ht="80.25" customHeight="1">
      <c r="A102" s="28" t="s">
        <v>45</v>
      </c>
      <c r="B102" s="57">
        <v>650</v>
      </c>
      <c r="C102" s="57" t="s">
        <v>48</v>
      </c>
      <c r="D102" s="57" t="s">
        <v>27</v>
      </c>
      <c r="E102" s="57" t="s">
        <v>132</v>
      </c>
      <c r="F102" s="57">
        <v>129</v>
      </c>
      <c r="G102" s="129">
        <f t="shared" si="5"/>
        <v>18.2</v>
      </c>
      <c r="H102" s="132">
        <v>18.2</v>
      </c>
      <c r="I102" s="129">
        <v>0</v>
      </c>
    </row>
    <row r="103" spans="1:9" ht="93.75">
      <c r="A103" s="27" t="s">
        <v>133</v>
      </c>
      <c r="B103" s="51">
        <v>650</v>
      </c>
      <c r="C103" s="51" t="s">
        <v>48</v>
      </c>
      <c r="D103" s="51" t="s">
        <v>27</v>
      </c>
      <c r="E103" s="51" t="s">
        <v>127</v>
      </c>
      <c r="F103" s="51" t="s">
        <v>32</v>
      </c>
      <c r="G103" s="135">
        <f t="shared" si="5"/>
        <v>287</v>
      </c>
      <c r="H103" s="135">
        <f>H104</f>
        <v>287</v>
      </c>
      <c r="I103" s="135">
        <f>I104</f>
        <v>0</v>
      </c>
    </row>
    <row r="104" spans="1:9" ht="27" customHeight="1">
      <c r="A104" s="23" t="s">
        <v>74</v>
      </c>
      <c r="B104" s="51">
        <v>650</v>
      </c>
      <c r="C104" s="51" t="s">
        <v>48</v>
      </c>
      <c r="D104" s="51" t="s">
        <v>27</v>
      </c>
      <c r="E104" s="51" t="s">
        <v>134</v>
      </c>
      <c r="F104" s="51" t="s">
        <v>32</v>
      </c>
      <c r="G104" s="135">
        <f t="shared" si="5"/>
        <v>287</v>
      </c>
      <c r="H104" s="130">
        <f>H105</f>
        <v>287</v>
      </c>
      <c r="I104" s="130">
        <f>I105</f>
        <v>0</v>
      </c>
    </row>
    <row r="105" spans="1:9" ht="109.5" customHeight="1">
      <c r="A105" s="23" t="s">
        <v>37</v>
      </c>
      <c r="B105" s="51">
        <v>650</v>
      </c>
      <c r="C105" s="51" t="s">
        <v>48</v>
      </c>
      <c r="D105" s="51" t="s">
        <v>27</v>
      </c>
      <c r="E105" s="51" t="s">
        <v>134</v>
      </c>
      <c r="F105" s="51">
        <v>100</v>
      </c>
      <c r="G105" s="135">
        <f t="shared" si="5"/>
        <v>287</v>
      </c>
      <c r="H105" s="130">
        <f>H106</f>
        <v>287</v>
      </c>
      <c r="I105" s="130">
        <f>I106</f>
        <v>0</v>
      </c>
    </row>
    <row r="106" spans="1:9" ht="41.25" customHeight="1" hidden="1">
      <c r="A106" s="23" t="s">
        <v>39</v>
      </c>
      <c r="B106" s="51">
        <v>650</v>
      </c>
      <c r="C106" s="51" t="s">
        <v>48</v>
      </c>
      <c r="D106" s="51" t="s">
        <v>27</v>
      </c>
      <c r="E106" s="51" t="s">
        <v>134</v>
      </c>
      <c r="F106" s="51">
        <v>120</v>
      </c>
      <c r="G106" s="135">
        <f t="shared" si="5"/>
        <v>287</v>
      </c>
      <c r="H106" s="130">
        <f>H107+H108</f>
        <v>287</v>
      </c>
      <c r="I106" s="130">
        <f>I107+I108</f>
        <v>0</v>
      </c>
    </row>
    <row r="107" spans="1:9" ht="48.75" customHeight="1">
      <c r="A107" s="28" t="s">
        <v>41</v>
      </c>
      <c r="B107" s="84">
        <v>650</v>
      </c>
      <c r="C107" s="84" t="s">
        <v>48</v>
      </c>
      <c r="D107" s="84" t="s">
        <v>27</v>
      </c>
      <c r="E107" s="77" t="s">
        <v>134</v>
      </c>
      <c r="F107" s="84" t="s">
        <v>42</v>
      </c>
      <c r="G107" s="129">
        <f t="shared" si="5"/>
        <v>220.4</v>
      </c>
      <c r="H107" s="132">
        <v>220.4</v>
      </c>
      <c r="I107" s="129">
        <v>0</v>
      </c>
    </row>
    <row r="108" spans="1:9" ht="81" customHeight="1">
      <c r="A108" s="28" t="s">
        <v>45</v>
      </c>
      <c r="B108" s="84">
        <v>650</v>
      </c>
      <c r="C108" s="84" t="s">
        <v>48</v>
      </c>
      <c r="D108" s="84" t="s">
        <v>27</v>
      </c>
      <c r="E108" s="77" t="s">
        <v>134</v>
      </c>
      <c r="F108" s="84" t="s">
        <v>46</v>
      </c>
      <c r="G108" s="129">
        <f t="shared" si="5"/>
        <v>66.6</v>
      </c>
      <c r="H108" s="129">
        <v>66.6</v>
      </c>
      <c r="I108" s="129">
        <v>0</v>
      </c>
    </row>
    <row r="109" spans="1:9" ht="37.5" customHeight="1">
      <c r="A109" s="44" t="s">
        <v>135</v>
      </c>
      <c r="B109" s="46">
        <v>650</v>
      </c>
      <c r="C109" s="46" t="s">
        <v>48</v>
      </c>
      <c r="D109" s="46" t="s">
        <v>96</v>
      </c>
      <c r="E109" s="46" t="s">
        <v>31</v>
      </c>
      <c r="F109" s="46" t="s">
        <v>32</v>
      </c>
      <c r="G109" s="136">
        <f>G110</f>
        <v>400</v>
      </c>
      <c r="H109" s="136">
        <f>H110</f>
        <v>400</v>
      </c>
      <c r="I109" s="136">
        <f>I110</f>
        <v>0</v>
      </c>
    </row>
    <row r="110" spans="1:9" ht="29.25" customHeight="1">
      <c r="A110" s="23" t="s">
        <v>56</v>
      </c>
      <c r="B110" s="51">
        <v>650</v>
      </c>
      <c r="C110" s="51" t="s">
        <v>48</v>
      </c>
      <c r="D110" s="51" t="s">
        <v>96</v>
      </c>
      <c r="E110" s="51" t="s">
        <v>57</v>
      </c>
      <c r="F110" s="51" t="s">
        <v>32</v>
      </c>
      <c r="G110" s="130">
        <f>G111</f>
        <v>400</v>
      </c>
      <c r="H110" s="130">
        <f>H111</f>
        <v>400</v>
      </c>
      <c r="I110" s="130">
        <f>I111</f>
        <v>0</v>
      </c>
    </row>
    <row r="111" spans="1:9" ht="29.25" customHeight="1" hidden="1">
      <c r="A111" s="23" t="s">
        <v>74</v>
      </c>
      <c r="B111" s="51">
        <v>650</v>
      </c>
      <c r="C111" s="51" t="s">
        <v>48</v>
      </c>
      <c r="D111" s="51" t="s">
        <v>96</v>
      </c>
      <c r="E111" s="51" t="s">
        <v>136</v>
      </c>
      <c r="F111" s="51" t="s">
        <v>32</v>
      </c>
      <c r="G111" s="130">
        <f>G112</f>
        <v>400</v>
      </c>
      <c r="H111" s="130">
        <f>H112</f>
        <v>400</v>
      </c>
      <c r="I111" s="130">
        <f>I112</f>
        <v>0</v>
      </c>
    </row>
    <row r="112" spans="1:9" ht="55.5" customHeight="1" hidden="1">
      <c r="A112" s="23" t="s">
        <v>76</v>
      </c>
      <c r="B112" s="51">
        <v>650</v>
      </c>
      <c r="C112" s="51" t="s">
        <v>48</v>
      </c>
      <c r="D112" s="51" t="s">
        <v>96</v>
      </c>
      <c r="E112" s="51" t="s">
        <v>136</v>
      </c>
      <c r="F112" s="51">
        <v>200</v>
      </c>
      <c r="G112" s="130">
        <f>G113</f>
        <v>400</v>
      </c>
      <c r="H112" s="130">
        <f>H113</f>
        <v>400</v>
      </c>
      <c r="I112" s="130">
        <f>I113</f>
        <v>0</v>
      </c>
    </row>
    <row r="113" spans="1:9" ht="66.75" customHeight="1" hidden="1">
      <c r="A113" s="23" t="s">
        <v>77</v>
      </c>
      <c r="B113" s="51">
        <v>650</v>
      </c>
      <c r="C113" s="51" t="s">
        <v>48</v>
      </c>
      <c r="D113" s="51" t="s">
        <v>96</v>
      </c>
      <c r="E113" s="51" t="s">
        <v>136</v>
      </c>
      <c r="F113" s="51">
        <v>240</v>
      </c>
      <c r="G113" s="130">
        <f>G114</f>
        <v>400</v>
      </c>
      <c r="H113" s="130">
        <f>H114</f>
        <v>400</v>
      </c>
      <c r="I113" s="130">
        <f>I114</f>
        <v>0</v>
      </c>
    </row>
    <row r="114" spans="1:9" ht="67.5" customHeight="1">
      <c r="A114" s="28" t="s">
        <v>78</v>
      </c>
      <c r="B114" s="57">
        <v>650</v>
      </c>
      <c r="C114" s="57" t="s">
        <v>48</v>
      </c>
      <c r="D114" s="57" t="s">
        <v>96</v>
      </c>
      <c r="E114" s="57" t="s">
        <v>136</v>
      </c>
      <c r="F114" s="57">
        <v>244</v>
      </c>
      <c r="G114" s="129">
        <f>H114+I114</f>
        <v>400</v>
      </c>
      <c r="H114" s="129">
        <v>400</v>
      </c>
      <c r="I114" s="129">
        <v>0</v>
      </c>
    </row>
    <row r="115" spans="1:9" ht="30" customHeight="1">
      <c r="A115" s="72" t="s">
        <v>141</v>
      </c>
      <c r="B115" s="73">
        <v>650</v>
      </c>
      <c r="C115" s="73" t="s">
        <v>48</v>
      </c>
      <c r="D115" s="73" t="s">
        <v>142</v>
      </c>
      <c r="E115" s="73" t="s">
        <v>31</v>
      </c>
      <c r="F115" s="73" t="s">
        <v>32</v>
      </c>
      <c r="G115" s="131">
        <f>G116</f>
        <v>296.8</v>
      </c>
      <c r="H115" s="131">
        <f>H116</f>
        <v>296.8</v>
      </c>
      <c r="I115" s="131">
        <f>I116</f>
        <v>0</v>
      </c>
    </row>
    <row r="116" spans="1:9" s="49" customFormat="1" ht="93.75">
      <c r="A116" s="23" t="s">
        <v>215</v>
      </c>
      <c r="B116" s="50">
        <v>650</v>
      </c>
      <c r="C116" s="25" t="s">
        <v>48</v>
      </c>
      <c r="D116" s="25" t="s">
        <v>142</v>
      </c>
      <c r="E116" s="50">
        <v>1900000000</v>
      </c>
      <c r="F116" s="51" t="s">
        <v>32</v>
      </c>
      <c r="G116" s="122">
        <f>G117</f>
        <v>296.8</v>
      </c>
      <c r="H116" s="122">
        <f>H117</f>
        <v>296.8</v>
      </c>
      <c r="I116" s="122">
        <f>I117</f>
        <v>0</v>
      </c>
    </row>
    <row r="117" spans="1:9" s="49" customFormat="1" ht="30.75" customHeight="1">
      <c r="A117" s="23" t="s">
        <v>144</v>
      </c>
      <c r="B117" s="50">
        <v>650</v>
      </c>
      <c r="C117" s="25" t="s">
        <v>48</v>
      </c>
      <c r="D117" s="25" t="s">
        <v>142</v>
      </c>
      <c r="E117" s="50">
        <v>1900020070</v>
      </c>
      <c r="F117" s="51" t="s">
        <v>32</v>
      </c>
      <c r="G117" s="122">
        <f>G118</f>
        <v>296.8</v>
      </c>
      <c r="H117" s="122">
        <f>H118</f>
        <v>296.8</v>
      </c>
      <c r="I117" s="122">
        <f>I118</f>
        <v>0</v>
      </c>
    </row>
    <row r="118" spans="1:9" s="49" customFormat="1" ht="53.25" customHeight="1" hidden="1">
      <c r="A118" s="23" t="s">
        <v>76</v>
      </c>
      <c r="B118" s="50">
        <v>650</v>
      </c>
      <c r="C118" s="25" t="s">
        <v>48</v>
      </c>
      <c r="D118" s="25" t="s">
        <v>142</v>
      </c>
      <c r="E118" s="50">
        <v>1900020070</v>
      </c>
      <c r="F118" s="50">
        <v>200</v>
      </c>
      <c r="G118" s="122">
        <f>G119</f>
        <v>296.8</v>
      </c>
      <c r="H118" s="122">
        <f>H119</f>
        <v>296.8</v>
      </c>
      <c r="I118" s="122">
        <f>I119</f>
        <v>0</v>
      </c>
    </row>
    <row r="119" spans="1:9" s="49" customFormat="1" ht="60" customHeight="1" hidden="1">
      <c r="A119" s="23" t="s">
        <v>77</v>
      </c>
      <c r="B119" s="50">
        <v>650</v>
      </c>
      <c r="C119" s="25" t="s">
        <v>48</v>
      </c>
      <c r="D119" s="25" t="s">
        <v>142</v>
      </c>
      <c r="E119" s="50">
        <v>1900020070</v>
      </c>
      <c r="F119" s="50">
        <v>240</v>
      </c>
      <c r="G119" s="122">
        <f>G120+G121</f>
        <v>296.8</v>
      </c>
      <c r="H119" s="122">
        <f>H120+H121</f>
        <v>296.8</v>
      </c>
      <c r="I119" s="122">
        <f>I120+I121</f>
        <v>0</v>
      </c>
    </row>
    <row r="120" spans="1:9" s="49" customFormat="1" ht="47.25" customHeight="1">
      <c r="A120" s="42" t="s">
        <v>145</v>
      </c>
      <c r="B120" s="86">
        <v>650</v>
      </c>
      <c r="C120" s="40" t="s">
        <v>48</v>
      </c>
      <c r="D120" s="40" t="s">
        <v>142</v>
      </c>
      <c r="E120" s="86">
        <v>1900020070</v>
      </c>
      <c r="F120" s="86">
        <v>242</v>
      </c>
      <c r="G120" s="128">
        <f>H120+I120</f>
        <v>200</v>
      </c>
      <c r="H120" s="128">
        <v>200</v>
      </c>
      <c r="I120" s="128">
        <v>0</v>
      </c>
    </row>
    <row r="121" spans="1:9" s="49" customFormat="1" ht="54.75" customHeight="1">
      <c r="A121" s="42" t="s">
        <v>78</v>
      </c>
      <c r="B121" s="86">
        <v>650</v>
      </c>
      <c r="C121" s="40" t="s">
        <v>48</v>
      </c>
      <c r="D121" s="40" t="s">
        <v>142</v>
      </c>
      <c r="E121" s="86">
        <v>1900020070</v>
      </c>
      <c r="F121" s="86">
        <v>244</v>
      </c>
      <c r="G121" s="128">
        <f>H121+I121</f>
        <v>96.8</v>
      </c>
      <c r="H121" s="128">
        <v>96.8</v>
      </c>
      <c r="I121" s="128">
        <v>0</v>
      </c>
    </row>
    <row r="122" spans="1:9" s="49" customFormat="1" ht="45" customHeight="1">
      <c r="A122" s="44" t="s">
        <v>146</v>
      </c>
      <c r="B122" s="45">
        <v>650</v>
      </c>
      <c r="C122" s="87" t="s">
        <v>48</v>
      </c>
      <c r="D122" s="45">
        <v>12</v>
      </c>
      <c r="E122" s="46" t="s">
        <v>55</v>
      </c>
      <c r="F122" s="46" t="s">
        <v>32</v>
      </c>
      <c r="G122" s="125">
        <f>G123</f>
        <v>348.7</v>
      </c>
      <c r="H122" s="125">
        <f>H123</f>
        <v>348.7</v>
      </c>
      <c r="I122" s="125">
        <f>I123</f>
        <v>0</v>
      </c>
    </row>
    <row r="123" spans="1:9" s="49" customFormat="1" ht="28.5" customHeight="1">
      <c r="A123" s="23" t="s">
        <v>56</v>
      </c>
      <c r="B123" s="50">
        <v>650</v>
      </c>
      <c r="C123" s="25" t="s">
        <v>48</v>
      </c>
      <c r="D123" s="50">
        <v>12</v>
      </c>
      <c r="E123" s="50">
        <v>7000000000</v>
      </c>
      <c r="F123" s="51" t="s">
        <v>32</v>
      </c>
      <c r="G123" s="122">
        <f>G124+G128</f>
        <v>348.7</v>
      </c>
      <c r="H123" s="122">
        <f>H124+H128</f>
        <v>348.7</v>
      </c>
      <c r="I123" s="122">
        <f>I124+I128</f>
        <v>0</v>
      </c>
    </row>
    <row r="124" spans="1:9" s="49" customFormat="1" ht="32.25" customHeight="1" hidden="1">
      <c r="A124" s="23" t="s">
        <v>74</v>
      </c>
      <c r="B124" s="50">
        <v>650</v>
      </c>
      <c r="C124" s="25" t="s">
        <v>48</v>
      </c>
      <c r="D124" s="50">
        <v>12</v>
      </c>
      <c r="E124" s="50">
        <v>7000000000</v>
      </c>
      <c r="F124" s="51" t="s">
        <v>32</v>
      </c>
      <c r="G124" s="122">
        <f>G125</f>
        <v>0</v>
      </c>
      <c r="H124" s="122">
        <f>H125</f>
        <v>0</v>
      </c>
      <c r="I124" s="122">
        <f>I125</f>
        <v>0</v>
      </c>
    </row>
    <row r="125" spans="1:9" s="49" customFormat="1" ht="56.25" customHeight="1" hidden="1">
      <c r="A125" s="23" t="s">
        <v>76</v>
      </c>
      <c r="B125" s="50">
        <v>650</v>
      </c>
      <c r="C125" s="25" t="s">
        <v>48</v>
      </c>
      <c r="D125" s="50">
        <v>12</v>
      </c>
      <c r="E125" s="50">
        <v>7000000000</v>
      </c>
      <c r="F125" s="50">
        <v>200</v>
      </c>
      <c r="G125" s="122">
        <f>G126</f>
        <v>0</v>
      </c>
      <c r="H125" s="122">
        <f>H126</f>
        <v>0</v>
      </c>
      <c r="I125" s="122">
        <f>I126</f>
        <v>0</v>
      </c>
    </row>
    <row r="126" spans="1:9" s="49" customFormat="1" ht="56.25" customHeight="1" hidden="1">
      <c r="A126" s="23" t="s">
        <v>77</v>
      </c>
      <c r="B126" s="50">
        <v>650</v>
      </c>
      <c r="C126" s="25" t="s">
        <v>48</v>
      </c>
      <c r="D126" s="50">
        <v>12</v>
      </c>
      <c r="E126" s="50">
        <v>7000000000</v>
      </c>
      <c r="F126" s="50">
        <v>240</v>
      </c>
      <c r="G126" s="122">
        <f>G127</f>
        <v>0</v>
      </c>
      <c r="H126" s="122">
        <f>H127</f>
        <v>0</v>
      </c>
      <c r="I126" s="122">
        <f>I127</f>
        <v>0</v>
      </c>
    </row>
    <row r="127" spans="1:9" s="49" customFormat="1" ht="60" customHeight="1" hidden="1">
      <c r="A127" s="28" t="s">
        <v>78</v>
      </c>
      <c r="B127" s="56">
        <v>650</v>
      </c>
      <c r="C127" s="40" t="s">
        <v>48</v>
      </c>
      <c r="D127" s="56">
        <v>12</v>
      </c>
      <c r="E127" s="34" t="s">
        <v>57</v>
      </c>
      <c r="F127" s="56">
        <v>244</v>
      </c>
      <c r="G127" s="128">
        <f>H127+I127</f>
        <v>0</v>
      </c>
      <c r="H127" s="128">
        <v>0</v>
      </c>
      <c r="I127" s="128">
        <v>0</v>
      </c>
    </row>
    <row r="128" spans="1:9" s="49" customFormat="1" ht="116.25" customHeight="1">
      <c r="A128" s="23" t="s">
        <v>58</v>
      </c>
      <c r="B128" s="50">
        <v>650</v>
      </c>
      <c r="C128" s="25" t="s">
        <v>48</v>
      </c>
      <c r="D128" s="50">
        <v>12</v>
      </c>
      <c r="E128" s="25" t="s">
        <v>59</v>
      </c>
      <c r="F128" s="25" t="s">
        <v>32</v>
      </c>
      <c r="G128" s="122">
        <f>G129</f>
        <v>348.7</v>
      </c>
      <c r="H128" s="122">
        <f>H129</f>
        <v>348.7</v>
      </c>
      <c r="I128" s="122">
        <f>I129</f>
        <v>0</v>
      </c>
    </row>
    <row r="129" spans="1:9" ht="30" customHeight="1" hidden="1">
      <c r="A129" s="23" t="s">
        <v>60</v>
      </c>
      <c r="B129" s="25">
        <v>650</v>
      </c>
      <c r="C129" s="25" t="s">
        <v>48</v>
      </c>
      <c r="D129" s="25" t="s">
        <v>147</v>
      </c>
      <c r="E129" s="137" t="s">
        <v>59</v>
      </c>
      <c r="F129" s="25" t="s">
        <v>61</v>
      </c>
      <c r="G129" s="122">
        <f>H129+I129</f>
        <v>348.7</v>
      </c>
      <c r="H129" s="122">
        <f>H131+H130</f>
        <v>348.7</v>
      </c>
      <c r="I129" s="122">
        <f>I131+I130</f>
        <v>0</v>
      </c>
    </row>
    <row r="130" spans="1:9" ht="29.25" customHeight="1">
      <c r="A130" s="28" t="s">
        <v>62</v>
      </c>
      <c r="B130" s="84">
        <v>650</v>
      </c>
      <c r="C130" s="84" t="s">
        <v>48</v>
      </c>
      <c r="D130" s="84" t="s">
        <v>147</v>
      </c>
      <c r="E130" s="34" t="s">
        <v>59</v>
      </c>
      <c r="F130" s="84" t="s">
        <v>63</v>
      </c>
      <c r="G130" s="129">
        <f>H130+I130</f>
        <v>348.7</v>
      </c>
      <c r="H130" s="132">
        <v>348.7</v>
      </c>
      <c r="I130" s="132">
        <v>0</v>
      </c>
    </row>
    <row r="131" spans="1:9" ht="51" customHeight="1" hidden="1">
      <c r="A131" s="88" t="s">
        <v>148</v>
      </c>
      <c r="B131" s="84">
        <v>650</v>
      </c>
      <c r="C131" s="84" t="s">
        <v>48</v>
      </c>
      <c r="D131" s="84" t="s">
        <v>147</v>
      </c>
      <c r="E131" s="34" t="s">
        <v>149</v>
      </c>
      <c r="F131" s="84"/>
      <c r="G131" s="129">
        <f>H131+I131</f>
        <v>0</v>
      </c>
      <c r="H131" s="129">
        <v>0</v>
      </c>
      <c r="I131" s="129">
        <v>0</v>
      </c>
    </row>
    <row r="132" spans="1:9" ht="31.5" customHeight="1">
      <c r="A132" s="89" t="s">
        <v>150</v>
      </c>
      <c r="B132" s="81">
        <v>650</v>
      </c>
      <c r="C132" s="81" t="s">
        <v>151</v>
      </c>
      <c r="D132" s="81" t="s">
        <v>28</v>
      </c>
      <c r="E132" s="81" t="s">
        <v>31</v>
      </c>
      <c r="F132" s="81" t="s">
        <v>32</v>
      </c>
      <c r="G132" s="134">
        <f>G133+G139</f>
        <v>924.3</v>
      </c>
      <c r="H132" s="134">
        <f>H133+H139</f>
        <v>640.9</v>
      </c>
      <c r="I132" s="134">
        <f>I133+I139</f>
        <v>0</v>
      </c>
    </row>
    <row r="133" spans="1:9" ht="31.5" customHeight="1">
      <c r="A133" s="44" t="s">
        <v>152</v>
      </c>
      <c r="B133" s="45">
        <v>650</v>
      </c>
      <c r="C133" s="87" t="s">
        <v>151</v>
      </c>
      <c r="D133" s="87" t="s">
        <v>27</v>
      </c>
      <c r="E133" s="87" t="s">
        <v>31</v>
      </c>
      <c r="F133" s="46" t="s">
        <v>32</v>
      </c>
      <c r="G133" s="125">
        <f>G134</f>
        <v>95.9</v>
      </c>
      <c r="H133" s="125">
        <f>H134</f>
        <v>95.9</v>
      </c>
      <c r="I133" s="125">
        <f>I134</f>
        <v>0</v>
      </c>
    </row>
    <row r="134" spans="1:9" ht="31.5" customHeight="1">
      <c r="A134" s="23" t="s">
        <v>56</v>
      </c>
      <c r="B134" s="50">
        <v>650</v>
      </c>
      <c r="C134" s="25" t="s">
        <v>151</v>
      </c>
      <c r="D134" s="25" t="s">
        <v>27</v>
      </c>
      <c r="E134" s="50">
        <v>7000000000</v>
      </c>
      <c r="F134" s="51" t="s">
        <v>32</v>
      </c>
      <c r="G134" s="122">
        <f>G135</f>
        <v>95.9</v>
      </c>
      <c r="H134" s="122">
        <f>H135</f>
        <v>95.9</v>
      </c>
      <c r="I134" s="122">
        <f>I135</f>
        <v>0</v>
      </c>
    </row>
    <row r="135" spans="1:9" ht="31.5" customHeight="1" hidden="1">
      <c r="A135" s="23" t="s">
        <v>74</v>
      </c>
      <c r="B135" s="50">
        <v>650</v>
      </c>
      <c r="C135" s="25" t="s">
        <v>151</v>
      </c>
      <c r="D135" s="25" t="s">
        <v>27</v>
      </c>
      <c r="E135" s="50">
        <v>7000099990</v>
      </c>
      <c r="F135" s="51" t="s">
        <v>32</v>
      </c>
      <c r="G135" s="122">
        <f>G136</f>
        <v>95.9</v>
      </c>
      <c r="H135" s="122">
        <f>H136</f>
        <v>95.9</v>
      </c>
      <c r="I135" s="122">
        <f>I136</f>
        <v>0</v>
      </c>
    </row>
    <row r="136" spans="1:9" ht="61.5" customHeight="1" hidden="1">
      <c r="A136" s="23" t="s">
        <v>76</v>
      </c>
      <c r="B136" s="50">
        <v>650</v>
      </c>
      <c r="C136" s="25" t="s">
        <v>151</v>
      </c>
      <c r="D136" s="25" t="s">
        <v>27</v>
      </c>
      <c r="E136" s="50">
        <v>7000099990</v>
      </c>
      <c r="F136" s="50">
        <v>200</v>
      </c>
      <c r="G136" s="122">
        <f>G137</f>
        <v>95.9</v>
      </c>
      <c r="H136" s="122">
        <f>H137</f>
        <v>95.9</v>
      </c>
      <c r="I136" s="122">
        <f>I137</f>
        <v>0</v>
      </c>
    </row>
    <row r="137" spans="1:9" ht="55.5" customHeight="1" hidden="1">
      <c r="A137" s="23" t="s">
        <v>77</v>
      </c>
      <c r="B137" s="50">
        <v>650</v>
      </c>
      <c r="C137" s="25" t="s">
        <v>151</v>
      </c>
      <c r="D137" s="25" t="s">
        <v>27</v>
      </c>
      <c r="E137" s="50">
        <v>7000099990</v>
      </c>
      <c r="F137" s="50">
        <v>240</v>
      </c>
      <c r="G137" s="122">
        <f>G138</f>
        <v>95.9</v>
      </c>
      <c r="H137" s="122">
        <f>H138</f>
        <v>95.9</v>
      </c>
      <c r="I137" s="122">
        <f>I138</f>
        <v>0</v>
      </c>
    </row>
    <row r="138" spans="1:9" ht="57.75" customHeight="1">
      <c r="A138" s="42" t="s">
        <v>78</v>
      </c>
      <c r="B138" s="86">
        <v>650</v>
      </c>
      <c r="C138" s="40" t="s">
        <v>151</v>
      </c>
      <c r="D138" s="40" t="s">
        <v>27</v>
      </c>
      <c r="E138" s="86">
        <v>7000099990</v>
      </c>
      <c r="F138" s="86">
        <v>244</v>
      </c>
      <c r="G138" s="128">
        <f>H138+I138</f>
        <v>95.9</v>
      </c>
      <c r="H138" s="128">
        <v>95.9</v>
      </c>
      <c r="I138" s="128">
        <v>0</v>
      </c>
    </row>
    <row r="139" spans="1:9" ht="31.5" customHeight="1">
      <c r="A139" s="44" t="s">
        <v>154</v>
      </c>
      <c r="B139" s="45">
        <v>650</v>
      </c>
      <c r="C139" s="87" t="s">
        <v>151</v>
      </c>
      <c r="D139" s="87" t="s">
        <v>85</v>
      </c>
      <c r="E139" s="46" t="s">
        <v>31</v>
      </c>
      <c r="F139" s="46" t="s">
        <v>32</v>
      </c>
      <c r="G139" s="125">
        <f>G140+G145</f>
        <v>828.4</v>
      </c>
      <c r="H139" s="125">
        <f>H140</f>
        <v>545</v>
      </c>
      <c r="I139" s="125">
        <f>I140</f>
        <v>0</v>
      </c>
    </row>
    <row r="140" spans="1:9" ht="31.5" customHeight="1">
      <c r="A140" s="44" t="s">
        <v>56</v>
      </c>
      <c r="B140" s="45">
        <v>650</v>
      </c>
      <c r="C140" s="87" t="s">
        <v>151</v>
      </c>
      <c r="D140" s="87" t="s">
        <v>85</v>
      </c>
      <c r="E140" s="46">
        <v>7000000000</v>
      </c>
      <c r="F140" s="46" t="s">
        <v>32</v>
      </c>
      <c r="G140" s="125">
        <f>G141</f>
        <v>545</v>
      </c>
      <c r="H140" s="125">
        <f>H141</f>
        <v>545</v>
      </c>
      <c r="I140" s="125">
        <f>I141</f>
        <v>0</v>
      </c>
    </row>
    <row r="141" spans="1:9" ht="31.5" customHeight="1" hidden="1">
      <c r="A141" s="23" t="s">
        <v>74</v>
      </c>
      <c r="B141" s="50">
        <v>650</v>
      </c>
      <c r="C141" s="25" t="s">
        <v>151</v>
      </c>
      <c r="D141" s="25" t="s">
        <v>85</v>
      </c>
      <c r="E141" s="51">
        <v>7000099990</v>
      </c>
      <c r="F141" s="51" t="s">
        <v>32</v>
      </c>
      <c r="G141" s="122">
        <f>G142</f>
        <v>545</v>
      </c>
      <c r="H141" s="122">
        <f>H142</f>
        <v>545</v>
      </c>
      <c r="I141" s="122">
        <f>I142</f>
        <v>0</v>
      </c>
    </row>
    <row r="142" spans="1:9" ht="64.5" customHeight="1" hidden="1">
      <c r="A142" s="23" t="s">
        <v>76</v>
      </c>
      <c r="B142" s="50">
        <v>650</v>
      </c>
      <c r="C142" s="25" t="s">
        <v>151</v>
      </c>
      <c r="D142" s="25" t="s">
        <v>85</v>
      </c>
      <c r="E142" s="50">
        <v>7000099990</v>
      </c>
      <c r="F142" s="50">
        <v>200</v>
      </c>
      <c r="G142" s="122">
        <f>G143</f>
        <v>545</v>
      </c>
      <c r="H142" s="122">
        <f>H143</f>
        <v>545</v>
      </c>
      <c r="I142" s="122">
        <f>I143</f>
        <v>0</v>
      </c>
    </row>
    <row r="143" spans="1:9" ht="62.25" customHeight="1" hidden="1">
      <c r="A143" s="23" t="s">
        <v>77</v>
      </c>
      <c r="B143" s="50">
        <v>650</v>
      </c>
      <c r="C143" s="25" t="s">
        <v>151</v>
      </c>
      <c r="D143" s="25" t="s">
        <v>85</v>
      </c>
      <c r="E143" s="50">
        <v>7000099990</v>
      </c>
      <c r="F143" s="50">
        <v>240</v>
      </c>
      <c r="G143" s="122">
        <f>G144</f>
        <v>545</v>
      </c>
      <c r="H143" s="122">
        <f>H144</f>
        <v>545</v>
      </c>
      <c r="I143" s="122">
        <f>I144</f>
        <v>0</v>
      </c>
    </row>
    <row r="144" spans="1:9" ht="57.75" customHeight="1">
      <c r="A144" s="28" t="s">
        <v>78</v>
      </c>
      <c r="B144" s="56">
        <v>650</v>
      </c>
      <c r="C144" s="40" t="s">
        <v>151</v>
      </c>
      <c r="D144" s="40" t="s">
        <v>85</v>
      </c>
      <c r="E144" s="76">
        <v>7000099990</v>
      </c>
      <c r="F144" s="76">
        <v>244</v>
      </c>
      <c r="G144" s="33">
        <f>H144+I144</f>
        <v>545</v>
      </c>
      <c r="H144" s="33">
        <v>545</v>
      </c>
      <c r="I144" s="22">
        <v>0</v>
      </c>
    </row>
    <row r="145" spans="1:9" ht="57.75" customHeight="1">
      <c r="A145" s="138" t="s">
        <v>231</v>
      </c>
      <c r="B145" s="45">
        <v>650</v>
      </c>
      <c r="C145" s="87" t="s">
        <v>151</v>
      </c>
      <c r="D145" s="87" t="s">
        <v>85</v>
      </c>
      <c r="E145" s="46" t="s">
        <v>159</v>
      </c>
      <c r="F145" s="46" t="s">
        <v>32</v>
      </c>
      <c r="G145" s="125">
        <f>G146</f>
        <v>283.4</v>
      </c>
      <c r="H145" s="125">
        <f>H146</f>
        <v>283.4</v>
      </c>
      <c r="I145" s="125">
        <f>I146</f>
        <v>0</v>
      </c>
    </row>
    <row r="146" spans="1:9" ht="57.75" customHeight="1">
      <c r="A146" s="27" t="s">
        <v>160</v>
      </c>
      <c r="B146" s="50">
        <v>650</v>
      </c>
      <c r="C146" s="25" t="s">
        <v>151</v>
      </c>
      <c r="D146" s="25" t="s">
        <v>85</v>
      </c>
      <c r="E146" s="51" t="s">
        <v>140</v>
      </c>
      <c r="F146" s="51" t="s">
        <v>32</v>
      </c>
      <c r="G146" s="122">
        <f>G147</f>
        <v>283.4</v>
      </c>
      <c r="H146" s="122">
        <f>H147</f>
        <v>283.4</v>
      </c>
      <c r="I146" s="122">
        <f>I147</f>
        <v>0</v>
      </c>
    </row>
    <row r="147" spans="1:9" ht="57.75" customHeight="1">
      <c r="A147" s="27" t="s">
        <v>76</v>
      </c>
      <c r="B147" s="50">
        <v>650</v>
      </c>
      <c r="C147" s="25" t="s">
        <v>151</v>
      </c>
      <c r="D147" s="25" t="s">
        <v>85</v>
      </c>
      <c r="E147" s="51" t="s">
        <v>140</v>
      </c>
      <c r="F147" s="50">
        <v>200</v>
      </c>
      <c r="G147" s="122">
        <f>G148</f>
        <v>283.4</v>
      </c>
      <c r="H147" s="122">
        <f>H148</f>
        <v>283.4</v>
      </c>
      <c r="I147" s="122">
        <f>I148</f>
        <v>0</v>
      </c>
    </row>
    <row r="148" spans="1:9" ht="57.75" customHeight="1" hidden="1">
      <c r="A148" s="27" t="s">
        <v>77</v>
      </c>
      <c r="B148" s="50">
        <v>650</v>
      </c>
      <c r="C148" s="25" t="s">
        <v>151</v>
      </c>
      <c r="D148" s="25" t="s">
        <v>85</v>
      </c>
      <c r="E148" s="51" t="s">
        <v>140</v>
      </c>
      <c r="F148" s="50">
        <v>240</v>
      </c>
      <c r="G148" s="122">
        <f>G149</f>
        <v>283.4</v>
      </c>
      <c r="H148" s="122">
        <f>H149</f>
        <v>283.4</v>
      </c>
      <c r="I148" s="122">
        <f>I149</f>
        <v>0</v>
      </c>
    </row>
    <row r="149" spans="1:9" ht="57.75" customHeight="1">
      <c r="A149" s="70" t="s">
        <v>78</v>
      </c>
      <c r="B149" s="56">
        <v>650</v>
      </c>
      <c r="C149" s="40" t="s">
        <v>151</v>
      </c>
      <c r="D149" s="40" t="s">
        <v>85</v>
      </c>
      <c r="E149" s="77" t="s">
        <v>140</v>
      </c>
      <c r="F149" s="76">
        <v>244</v>
      </c>
      <c r="G149" s="33">
        <f>H149+I149</f>
        <v>283.4</v>
      </c>
      <c r="H149" s="33">
        <v>283.4</v>
      </c>
      <c r="I149" s="22">
        <v>0</v>
      </c>
    </row>
    <row r="150" spans="1:9" ht="39" customHeight="1">
      <c r="A150" s="100" t="s">
        <v>173</v>
      </c>
      <c r="B150" s="101">
        <v>650</v>
      </c>
      <c r="C150" s="102" t="s">
        <v>65</v>
      </c>
      <c r="D150" s="102" t="s">
        <v>28</v>
      </c>
      <c r="E150" s="102" t="s">
        <v>31</v>
      </c>
      <c r="F150" s="102" t="s">
        <v>32</v>
      </c>
      <c r="G150" s="120">
        <f>G151</f>
        <v>45.5</v>
      </c>
      <c r="H150" s="120">
        <f>H151</f>
        <v>45.5</v>
      </c>
      <c r="I150" s="120">
        <f>I151</f>
        <v>0</v>
      </c>
    </row>
    <row r="151" spans="1:9" ht="32.25" customHeight="1" hidden="1">
      <c r="A151" s="23" t="s">
        <v>232</v>
      </c>
      <c r="B151" s="50">
        <v>650</v>
      </c>
      <c r="C151" s="51" t="s">
        <v>65</v>
      </c>
      <c r="D151" s="51" t="s">
        <v>65</v>
      </c>
      <c r="E151" s="51" t="s">
        <v>31</v>
      </c>
      <c r="F151" s="51" t="s">
        <v>32</v>
      </c>
      <c r="G151" s="122">
        <f>G152</f>
        <v>45.5</v>
      </c>
      <c r="H151" s="122">
        <f>H152</f>
        <v>45.5</v>
      </c>
      <c r="I151" s="122">
        <f>I152</f>
        <v>0</v>
      </c>
    </row>
    <row r="152" spans="1:9" ht="56.25">
      <c r="A152" s="23" t="s">
        <v>233</v>
      </c>
      <c r="B152" s="50">
        <v>650</v>
      </c>
      <c r="C152" s="51" t="s">
        <v>65</v>
      </c>
      <c r="D152" s="51" t="s">
        <v>65</v>
      </c>
      <c r="E152" s="51" t="s">
        <v>176</v>
      </c>
      <c r="F152" s="51" t="s">
        <v>32</v>
      </c>
      <c r="G152" s="122">
        <f>G153</f>
        <v>45.5</v>
      </c>
      <c r="H152" s="122">
        <f>H153</f>
        <v>45.5</v>
      </c>
      <c r="I152" s="122">
        <f>I153</f>
        <v>0</v>
      </c>
    </row>
    <row r="153" spans="1:9" ht="24" customHeight="1">
      <c r="A153" s="23" t="s">
        <v>74</v>
      </c>
      <c r="B153" s="51">
        <v>650</v>
      </c>
      <c r="C153" s="51" t="s">
        <v>65</v>
      </c>
      <c r="D153" s="51" t="s">
        <v>65</v>
      </c>
      <c r="E153" s="51" t="s">
        <v>177</v>
      </c>
      <c r="F153" s="51" t="s">
        <v>32</v>
      </c>
      <c r="G153" s="135">
        <f>H153+I153</f>
        <v>45.5</v>
      </c>
      <c r="H153" s="130">
        <f>H154+H158</f>
        <v>45.5</v>
      </c>
      <c r="I153" s="130">
        <f>I154</f>
        <v>0</v>
      </c>
    </row>
    <row r="154" spans="1:9" ht="114" customHeight="1" hidden="1">
      <c r="A154" s="23" t="s">
        <v>37</v>
      </c>
      <c r="B154" s="51">
        <v>650</v>
      </c>
      <c r="C154" s="51" t="s">
        <v>65</v>
      </c>
      <c r="D154" s="51" t="s">
        <v>65</v>
      </c>
      <c r="E154" s="51" t="s">
        <v>177</v>
      </c>
      <c r="F154" s="51">
        <v>100</v>
      </c>
      <c r="G154" s="135">
        <f>H154+I154</f>
        <v>43.5</v>
      </c>
      <c r="H154" s="130">
        <f>H155</f>
        <v>43.5</v>
      </c>
      <c r="I154" s="130">
        <f>I155</f>
        <v>0</v>
      </c>
    </row>
    <row r="155" spans="1:9" ht="39" customHeight="1">
      <c r="A155" s="23" t="s">
        <v>39</v>
      </c>
      <c r="B155" s="51">
        <v>650</v>
      </c>
      <c r="C155" s="51" t="s">
        <v>65</v>
      </c>
      <c r="D155" s="51" t="s">
        <v>65</v>
      </c>
      <c r="E155" s="51" t="s">
        <v>177</v>
      </c>
      <c r="F155" s="51">
        <v>120</v>
      </c>
      <c r="G155" s="135">
        <f>H155+I155</f>
        <v>43.5</v>
      </c>
      <c r="H155" s="130">
        <f>H156+H157</f>
        <v>43.5</v>
      </c>
      <c r="I155" s="130">
        <f>I156+I157</f>
        <v>0</v>
      </c>
    </row>
    <row r="156" spans="1:9" ht="39" customHeight="1">
      <c r="A156" s="28" t="s">
        <v>41</v>
      </c>
      <c r="B156" s="103">
        <v>650</v>
      </c>
      <c r="C156" s="77" t="s">
        <v>65</v>
      </c>
      <c r="D156" s="77" t="s">
        <v>65</v>
      </c>
      <c r="E156" s="77" t="s">
        <v>177</v>
      </c>
      <c r="F156" s="84" t="s">
        <v>42</v>
      </c>
      <c r="G156" s="129">
        <f>H156+I156</f>
        <v>33.4</v>
      </c>
      <c r="H156" s="132">
        <v>33.4</v>
      </c>
      <c r="I156" s="129">
        <v>0</v>
      </c>
    </row>
    <row r="157" spans="1:9" ht="81.75" customHeight="1">
      <c r="A157" s="28" t="s">
        <v>45</v>
      </c>
      <c r="B157" s="103">
        <v>650</v>
      </c>
      <c r="C157" s="77" t="s">
        <v>65</v>
      </c>
      <c r="D157" s="77" t="s">
        <v>65</v>
      </c>
      <c r="E157" s="77" t="s">
        <v>177</v>
      </c>
      <c r="F157" s="84" t="s">
        <v>46</v>
      </c>
      <c r="G157" s="129">
        <f>H157+I157</f>
        <v>10.1</v>
      </c>
      <c r="H157" s="129">
        <v>10.1</v>
      </c>
      <c r="I157" s="129">
        <v>0</v>
      </c>
    </row>
    <row r="158" spans="1:9" ht="59.25" customHeight="1">
      <c r="A158" s="23" t="s">
        <v>76</v>
      </c>
      <c r="B158" s="50">
        <v>650</v>
      </c>
      <c r="C158" s="25" t="s">
        <v>65</v>
      </c>
      <c r="D158" s="25" t="s">
        <v>65</v>
      </c>
      <c r="E158" s="50">
        <v>3200099990</v>
      </c>
      <c r="F158" s="50">
        <v>200</v>
      </c>
      <c r="G158" s="130">
        <f>G159</f>
        <v>2</v>
      </c>
      <c r="H158" s="130">
        <f>H159</f>
        <v>2</v>
      </c>
      <c r="I158" s="130">
        <f>I159</f>
        <v>0</v>
      </c>
    </row>
    <row r="159" spans="1:9" ht="56.25" customHeight="1" hidden="1">
      <c r="A159" s="23" t="s">
        <v>77</v>
      </c>
      <c r="B159" s="50">
        <v>650</v>
      </c>
      <c r="C159" s="25" t="s">
        <v>65</v>
      </c>
      <c r="D159" s="25" t="s">
        <v>65</v>
      </c>
      <c r="E159" s="50">
        <v>3200099990</v>
      </c>
      <c r="F159" s="50">
        <v>240</v>
      </c>
      <c r="G159" s="130">
        <f>G160</f>
        <v>2</v>
      </c>
      <c r="H159" s="130">
        <f>H160</f>
        <v>2</v>
      </c>
      <c r="I159" s="130">
        <f>I160</f>
        <v>0</v>
      </c>
    </row>
    <row r="160" spans="1:9" ht="60" customHeight="1">
      <c r="A160" s="28" t="s">
        <v>78</v>
      </c>
      <c r="B160" s="56">
        <v>650</v>
      </c>
      <c r="C160" s="40" t="s">
        <v>65</v>
      </c>
      <c r="D160" s="40" t="s">
        <v>65</v>
      </c>
      <c r="E160" s="76">
        <v>3200099990</v>
      </c>
      <c r="F160" s="76">
        <v>244</v>
      </c>
      <c r="G160" s="129">
        <f>H160+I160</f>
        <v>2</v>
      </c>
      <c r="H160" s="129">
        <v>2</v>
      </c>
      <c r="I160" s="129">
        <v>0</v>
      </c>
    </row>
    <row r="161" spans="1:9" ht="39" customHeight="1">
      <c r="A161" s="107" t="s">
        <v>234</v>
      </c>
      <c r="B161" s="108">
        <v>650</v>
      </c>
      <c r="C161" s="109" t="s">
        <v>158</v>
      </c>
      <c r="D161" s="109" t="s">
        <v>27</v>
      </c>
      <c r="E161" s="109" t="s">
        <v>31</v>
      </c>
      <c r="F161" s="109" t="s">
        <v>32</v>
      </c>
      <c r="G161" s="134">
        <f>G166</f>
        <v>7178.1</v>
      </c>
      <c r="H161" s="134">
        <f>H166</f>
        <v>7178.1</v>
      </c>
      <c r="I161" s="134">
        <f>I166</f>
        <v>0</v>
      </c>
    </row>
    <row r="162" spans="1:9" ht="57.75" customHeight="1" hidden="1">
      <c r="A162" s="28" t="s">
        <v>178</v>
      </c>
      <c r="B162" s="56">
        <v>650</v>
      </c>
      <c r="C162" s="57">
        <v>8</v>
      </c>
      <c r="D162" s="57">
        <v>1</v>
      </c>
      <c r="E162" s="57">
        <v>0</v>
      </c>
      <c r="F162" s="57">
        <v>0</v>
      </c>
      <c r="G162" s="123">
        <f>H162+I162</f>
        <v>0</v>
      </c>
      <c r="H162" s="123">
        <f>I162+J162</f>
        <v>0</v>
      </c>
      <c r="I162" s="123">
        <f>J162+K162</f>
        <v>0</v>
      </c>
    </row>
    <row r="163" spans="1:9" ht="27.75" customHeight="1" hidden="1">
      <c r="A163" s="93" t="s">
        <v>161</v>
      </c>
      <c r="B163" s="139">
        <v>650</v>
      </c>
      <c r="C163" s="139" t="s">
        <v>54</v>
      </c>
      <c r="D163" s="139" t="s">
        <v>28</v>
      </c>
      <c r="E163" s="139"/>
      <c r="F163" s="139"/>
      <c r="G163" s="140">
        <f>H163+I163</f>
        <v>0</v>
      </c>
      <c r="H163" s="140">
        <f>I163+J163</f>
        <v>0</v>
      </c>
      <c r="I163" s="140">
        <f>J163+K163</f>
        <v>0</v>
      </c>
    </row>
    <row r="164" spans="1:9" ht="33.75" customHeight="1" hidden="1">
      <c r="A164" s="133" t="s">
        <v>208</v>
      </c>
      <c r="B164" s="40">
        <v>650</v>
      </c>
      <c r="C164" s="40" t="s">
        <v>54</v>
      </c>
      <c r="D164" s="40" t="s">
        <v>151</v>
      </c>
      <c r="E164" s="40" t="s">
        <v>209</v>
      </c>
      <c r="F164" s="40" t="s">
        <v>32</v>
      </c>
      <c r="G164" s="128">
        <f>H164+I164</f>
        <v>0</v>
      </c>
      <c r="H164" s="128">
        <f>I164+J164</f>
        <v>0</v>
      </c>
      <c r="I164" s="128">
        <f>J164+K164</f>
        <v>0</v>
      </c>
    </row>
    <row r="165" spans="1:9" ht="51.75" customHeight="1" hidden="1">
      <c r="A165" s="88" t="s">
        <v>235</v>
      </c>
      <c r="B165" s="84">
        <v>650</v>
      </c>
      <c r="C165" s="84" t="s">
        <v>54</v>
      </c>
      <c r="D165" s="84" t="s">
        <v>151</v>
      </c>
      <c r="E165" s="34">
        <v>7950000</v>
      </c>
      <c r="F165" s="84">
        <v>443</v>
      </c>
      <c r="G165" s="129">
        <f>H165+I165</f>
        <v>0</v>
      </c>
      <c r="H165" s="129">
        <f>I165+J165</f>
        <v>0</v>
      </c>
      <c r="I165" s="129">
        <f>J165+K165</f>
        <v>0</v>
      </c>
    </row>
    <row r="166" spans="1:9" ht="26.25" customHeight="1" hidden="1">
      <c r="A166" s="23" t="s">
        <v>178</v>
      </c>
      <c r="B166" s="50">
        <v>650</v>
      </c>
      <c r="C166" s="51" t="s">
        <v>158</v>
      </c>
      <c r="D166" s="51" t="s">
        <v>27</v>
      </c>
      <c r="E166" s="51" t="s">
        <v>31</v>
      </c>
      <c r="F166" s="51" t="s">
        <v>32</v>
      </c>
      <c r="G166" s="130">
        <f>G167</f>
        <v>7178.1</v>
      </c>
      <c r="H166" s="130">
        <f>H167</f>
        <v>7178.1</v>
      </c>
      <c r="I166" s="130">
        <f>I167</f>
        <v>0</v>
      </c>
    </row>
    <row r="167" spans="1:9" ht="26.25" customHeight="1">
      <c r="A167" s="23" t="s">
        <v>56</v>
      </c>
      <c r="B167" s="50">
        <v>650</v>
      </c>
      <c r="C167" s="51" t="s">
        <v>158</v>
      </c>
      <c r="D167" s="51" t="s">
        <v>27</v>
      </c>
      <c r="E167" s="50">
        <v>7000000000</v>
      </c>
      <c r="F167" s="51" t="s">
        <v>32</v>
      </c>
      <c r="G167" s="130">
        <f>G168</f>
        <v>7178.1</v>
      </c>
      <c r="H167" s="130">
        <f>H168</f>
        <v>7178.1</v>
      </c>
      <c r="I167" s="130">
        <f>I168</f>
        <v>0</v>
      </c>
    </row>
    <row r="168" spans="1:9" ht="34.5" customHeight="1">
      <c r="A168" s="23" t="s">
        <v>74</v>
      </c>
      <c r="B168" s="50">
        <v>650</v>
      </c>
      <c r="C168" s="51" t="s">
        <v>158</v>
      </c>
      <c r="D168" s="51" t="s">
        <v>27</v>
      </c>
      <c r="E168" s="50">
        <v>7000099990</v>
      </c>
      <c r="F168" s="51" t="s">
        <v>32</v>
      </c>
      <c r="G168" s="130">
        <f>G169+G174+G178+G180</f>
        <v>7178.1</v>
      </c>
      <c r="H168" s="130">
        <f>H169+H174+H178+H180</f>
        <v>7178.1</v>
      </c>
      <c r="I168" s="130">
        <f>I169+I174+I178+I180</f>
        <v>0</v>
      </c>
    </row>
    <row r="169" spans="1:21" ht="109.5" customHeight="1" hidden="1">
      <c r="A169" s="23" t="s">
        <v>37</v>
      </c>
      <c r="B169" s="50">
        <v>650</v>
      </c>
      <c r="C169" s="51" t="s">
        <v>158</v>
      </c>
      <c r="D169" s="51" t="s">
        <v>27</v>
      </c>
      <c r="E169" s="50">
        <v>7000000590</v>
      </c>
      <c r="F169" s="50">
        <v>100</v>
      </c>
      <c r="G169" s="130">
        <f>G170</f>
        <v>4693.3</v>
      </c>
      <c r="H169" s="130">
        <f>H170</f>
        <v>4693.3</v>
      </c>
      <c r="I169" s="130">
        <f>I170</f>
        <v>0</v>
      </c>
      <c r="U169" s="104"/>
    </row>
    <row r="170" spans="1:9" ht="45" customHeight="1">
      <c r="A170" s="27" t="s">
        <v>179</v>
      </c>
      <c r="B170" s="50">
        <v>650</v>
      </c>
      <c r="C170" s="51" t="s">
        <v>158</v>
      </c>
      <c r="D170" s="51" t="s">
        <v>27</v>
      </c>
      <c r="E170" s="50">
        <v>7000000590</v>
      </c>
      <c r="F170" s="50">
        <v>110</v>
      </c>
      <c r="G170" s="130">
        <f aca="true" t="shared" si="6" ref="G170:G176">H170+I170</f>
        <v>4693.3</v>
      </c>
      <c r="H170" s="130">
        <f>H171+H172+H173</f>
        <v>4693.3</v>
      </c>
      <c r="I170" s="130">
        <f>I171+I172+I173</f>
        <v>0</v>
      </c>
    </row>
    <row r="171" spans="1:9" ht="30" customHeight="1">
      <c r="A171" s="28" t="s">
        <v>180</v>
      </c>
      <c r="B171" s="56">
        <v>650</v>
      </c>
      <c r="C171" s="57" t="s">
        <v>158</v>
      </c>
      <c r="D171" s="57" t="s">
        <v>27</v>
      </c>
      <c r="E171" s="56">
        <v>7000000590</v>
      </c>
      <c r="F171" s="56">
        <v>111</v>
      </c>
      <c r="G171" s="129">
        <f t="shared" si="6"/>
        <v>3360</v>
      </c>
      <c r="H171" s="129">
        <v>3360</v>
      </c>
      <c r="I171" s="129">
        <v>0</v>
      </c>
    </row>
    <row r="172" spans="1:9" ht="54" customHeight="1">
      <c r="A172" s="28" t="s">
        <v>181</v>
      </c>
      <c r="B172" s="56">
        <v>650</v>
      </c>
      <c r="C172" s="57" t="s">
        <v>158</v>
      </c>
      <c r="D172" s="57" t="s">
        <v>27</v>
      </c>
      <c r="E172" s="56">
        <v>7000000590</v>
      </c>
      <c r="F172" s="56">
        <v>112</v>
      </c>
      <c r="G172" s="129">
        <f t="shared" si="6"/>
        <v>320.8</v>
      </c>
      <c r="H172" s="129">
        <v>320.8</v>
      </c>
      <c r="I172" s="129">
        <v>0</v>
      </c>
    </row>
    <row r="173" spans="1:9" ht="82.5" customHeight="1">
      <c r="A173" s="28" t="s">
        <v>45</v>
      </c>
      <c r="B173" s="56">
        <v>650</v>
      </c>
      <c r="C173" s="57" t="s">
        <v>158</v>
      </c>
      <c r="D173" s="57" t="s">
        <v>27</v>
      </c>
      <c r="E173" s="56">
        <v>7000000590</v>
      </c>
      <c r="F173" s="56">
        <v>119</v>
      </c>
      <c r="G173" s="129">
        <f t="shared" si="6"/>
        <v>1012.5</v>
      </c>
      <c r="H173" s="129">
        <v>1012.5</v>
      </c>
      <c r="I173" s="129">
        <v>0</v>
      </c>
    </row>
    <row r="174" spans="1:9" ht="65.25" customHeight="1">
      <c r="A174" s="23" t="s">
        <v>76</v>
      </c>
      <c r="B174" s="50">
        <v>650</v>
      </c>
      <c r="C174" s="51" t="s">
        <v>158</v>
      </c>
      <c r="D174" s="51" t="s">
        <v>27</v>
      </c>
      <c r="E174" s="50">
        <v>7000000590</v>
      </c>
      <c r="F174" s="50">
        <v>200</v>
      </c>
      <c r="G174" s="130">
        <f t="shared" si="6"/>
        <v>1056.2</v>
      </c>
      <c r="H174" s="130">
        <f>H175</f>
        <v>1056.2</v>
      </c>
      <c r="I174" s="130">
        <v>0</v>
      </c>
    </row>
    <row r="175" spans="1:9" ht="67.5" customHeight="1" hidden="1">
      <c r="A175" s="44" t="s">
        <v>77</v>
      </c>
      <c r="B175" s="45">
        <v>650</v>
      </c>
      <c r="C175" s="46" t="s">
        <v>158</v>
      </c>
      <c r="D175" s="46" t="s">
        <v>27</v>
      </c>
      <c r="E175" s="45">
        <v>7000099990</v>
      </c>
      <c r="F175" s="45">
        <v>240</v>
      </c>
      <c r="G175" s="136">
        <f t="shared" si="6"/>
        <v>1056.2</v>
      </c>
      <c r="H175" s="136">
        <f>H176</f>
        <v>1056.2</v>
      </c>
      <c r="I175" s="136">
        <v>0</v>
      </c>
    </row>
    <row r="176" spans="1:9" ht="61.5" customHeight="1">
      <c r="A176" s="28" t="s">
        <v>78</v>
      </c>
      <c r="B176" s="56">
        <v>650</v>
      </c>
      <c r="C176" s="57" t="s">
        <v>158</v>
      </c>
      <c r="D176" s="57" t="s">
        <v>27</v>
      </c>
      <c r="E176" s="56">
        <v>7000000590</v>
      </c>
      <c r="F176" s="56">
        <v>244</v>
      </c>
      <c r="G176" s="129">
        <f t="shared" si="6"/>
        <v>1056.2</v>
      </c>
      <c r="H176" s="129">
        <v>1056.2</v>
      </c>
      <c r="I176" s="129">
        <v>0</v>
      </c>
    </row>
    <row r="177" spans="1:9" ht="131.25" customHeight="1" hidden="1">
      <c r="A177" s="23" t="s">
        <v>58</v>
      </c>
      <c r="B177" s="50">
        <v>650</v>
      </c>
      <c r="C177" s="25" t="s">
        <v>158</v>
      </c>
      <c r="D177" s="51" t="s">
        <v>27</v>
      </c>
      <c r="E177" s="25" t="s">
        <v>236</v>
      </c>
      <c r="F177" s="51" t="s">
        <v>32</v>
      </c>
      <c r="G177" s="130">
        <f>G178</f>
        <v>1408.6</v>
      </c>
      <c r="H177" s="130">
        <f>H178</f>
        <v>1408.6</v>
      </c>
      <c r="I177" s="130">
        <f>I178</f>
        <v>0</v>
      </c>
    </row>
    <row r="178" spans="1:9" ht="37.5" customHeight="1">
      <c r="A178" s="23" t="s">
        <v>60</v>
      </c>
      <c r="B178" s="25">
        <v>650</v>
      </c>
      <c r="C178" s="51" t="s">
        <v>158</v>
      </c>
      <c r="D178" s="51" t="s">
        <v>27</v>
      </c>
      <c r="E178" s="25" t="s">
        <v>59</v>
      </c>
      <c r="F178" s="25" t="s">
        <v>61</v>
      </c>
      <c r="G178" s="130">
        <f>G179</f>
        <v>1408.6</v>
      </c>
      <c r="H178" s="130">
        <f>H179</f>
        <v>1408.6</v>
      </c>
      <c r="I178" s="130">
        <f>I179</f>
        <v>0</v>
      </c>
    </row>
    <row r="179" spans="1:9" ht="34.5" customHeight="1">
      <c r="A179" s="28" t="s">
        <v>62</v>
      </c>
      <c r="B179" s="84">
        <v>650</v>
      </c>
      <c r="C179" s="57" t="s">
        <v>158</v>
      </c>
      <c r="D179" s="57" t="s">
        <v>27</v>
      </c>
      <c r="E179" s="34" t="s">
        <v>59</v>
      </c>
      <c r="F179" s="84" t="s">
        <v>63</v>
      </c>
      <c r="G179" s="129">
        <f>H179+I179</f>
        <v>1408.6</v>
      </c>
      <c r="H179" s="129">
        <v>1408.6</v>
      </c>
      <c r="I179" s="129">
        <v>0</v>
      </c>
    </row>
    <row r="180" spans="1:9" ht="33" customHeight="1">
      <c r="A180" s="23" t="s">
        <v>67</v>
      </c>
      <c r="B180" s="50">
        <v>650</v>
      </c>
      <c r="C180" s="51" t="s">
        <v>158</v>
      </c>
      <c r="D180" s="51" t="s">
        <v>27</v>
      </c>
      <c r="E180" s="50">
        <v>7000000590</v>
      </c>
      <c r="F180" s="50">
        <v>800</v>
      </c>
      <c r="G180" s="130">
        <f>G181</f>
        <v>20</v>
      </c>
      <c r="H180" s="130">
        <f>H181</f>
        <v>20</v>
      </c>
      <c r="I180" s="130">
        <f>I181</f>
        <v>0</v>
      </c>
    </row>
    <row r="181" spans="1:9" ht="35.25" customHeight="1">
      <c r="A181" s="44" t="s">
        <v>79</v>
      </c>
      <c r="B181" s="45">
        <v>650</v>
      </c>
      <c r="C181" s="46" t="s">
        <v>158</v>
      </c>
      <c r="D181" s="46" t="s">
        <v>27</v>
      </c>
      <c r="E181" s="45">
        <v>7000000590</v>
      </c>
      <c r="F181" s="45">
        <v>850</v>
      </c>
      <c r="G181" s="136">
        <f>G182+G183</f>
        <v>20</v>
      </c>
      <c r="H181" s="136">
        <f>H182+H183</f>
        <v>20</v>
      </c>
      <c r="I181" s="136">
        <f>I182+I183</f>
        <v>0</v>
      </c>
    </row>
    <row r="182" spans="1:9" ht="40.5" customHeight="1">
      <c r="A182" s="28" t="s">
        <v>80</v>
      </c>
      <c r="B182" s="56">
        <v>650</v>
      </c>
      <c r="C182" s="57" t="s">
        <v>158</v>
      </c>
      <c r="D182" s="57" t="s">
        <v>27</v>
      </c>
      <c r="E182" s="56">
        <v>7000000590</v>
      </c>
      <c r="F182" s="56">
        <v>851</v>
      </c>
      <c r="G182" s="129">
        <f>H182+I182</f>
        <v>15</v>
      </c>
      <c r="H182" s="129">
        <v>15</v>
      </c>
      <c r="I182" s="129">
        <v>0</v>
      </c>
    </row>
    <row r="183" spans="1:9" ht="29.25" customHeight="1">
      <c r="A183" s="28" t="s">
        <v>81</v>
      </c>
      <c r="B183" s="56">
        <v>650</v>
      </c>
      <c r="C183" s="57" t="s">
        <v>158</v>
      </c>
      <c r="D183" s="57" t="s">
        <v>27</v>
      </c>
      <c r="E183" s="56">
        <v>7000000590</v>
      </c>
      <c r="F183" s="56">
        <v>852</v>
      </c>
      <c r="G183" s="129">
        <f>H183+I183</f>
        <v>5</v>
      </c>
      <c r="H183" s="129">
        <v>5</v>
      </c>
      <c r="I183" s="129">
        <v>0</v>
      </c>
    </row>
    <row r="184" spans="1:9" ht="39" customHeight="1">
      <c r="A184" s="107" t="s">
        <v>186</v>
      </c>
      <c r="B184" s="108">
        <v>650</v>
      </c>
      <c r="C184" s="108">
        <v>10</v>
      </c>
      <c r="D184" s="109" t="s">
        <v>27</v>
      </c>
      <c r="E184" s="109" t="s">
        <v>31</v>
      </c>
      <c r="F184" s="108">
        <v>0</v>
      </c>
      <c r="G184" s="141">
        <f aca="true" t="shared" si="7" ref="G184:G189">G185</f>
        <v>60</v>
      </c>
      <c r="H184" s="141">
        <f aca="true" t="shared" si="8" ref="H184:H189">H185</f>
        <v>60</v>
      </c>
      <c r="I184" s="141">
        <f aca="true" t="shared" si="9" ref="I184:I189">I185</f>
        <v>0</v>
      </c>
    </row>
    <row r="185" spans="1:9" ht="30.75" customHeight="1">
      <c r="A185" s="23" t="s">
        <v>187</v>
      </c>
      <c r="B185" s="50">
        <v>650</v>
      </c>
      <c r="C185" s="50">
        <v>10</v>
      </c>
      <c r="D185" s="51" t="s">
        <v>27</v>
      </c>
      <c r="E185" s="51" t="s">
        <v>31</v>
      </c>
      <c r="F185" s="50">
        <v>0</v>
      </c>
      <c r="G185" s="130">
        <f t="shared" si="7"/>
        <v>60</v>
      </c>
      <c r="H185" s="130">
        <f t="shared" si="8"/>
        <v>60</v>
      </c>
      <c r="I185" s="130">
        <f t="shared" si="9"/>
        <v>0</v>
      </c>
    </row>
    <row r="186" spans="1:9" ht="30.75" customHeight="1" hidden="1">
      <c r="A186" s="23" t="s">
        <v>56</v>
      </c>
      <c r="B186" s="50">
        <v>650</v>
      </c>
      <c r="C186" s="50">
        <v>10</v>
      </c>
      <c r="D186" s="51" t="s">
        <v>27</v>
      </c>
      <c r="E186" s="50">
        <v>7000000000</v>
      </c>
      <c r="F186" s="50">
        <v>0</v>
      </c>
      <c r="G186" s="130">
        <f t="shared" si="7"/>
        <v>60</v>
      </c>
      <c r="H186" s="130">
        <f t="shared" si="8"/>
        <v>60</v>
      </c>
      <c r="I186" s="130">
        <f t="shared" si="9"/>
        <v>0</v>
      </c>
    </row>
    <row r="187" spans="1:9" ht="29.25" customHeight="1" hidden="1">
      <c r="A187" s="23" t="s">
        <v>74</v>
      </c>
      <c r="B187" s="50">
        <v>650</v>
      </c>
      <c r="C187" s="50">
        <v>10</v>
      </c>
      <c r="D187" s="51" t="s">
        <v>27</v>
      </c>
      <c r="E187" s="50">
        <v>7000099990</v>
      </c>
      <c r="F187" s="50">
        <v>0</v>
      </c>
      <c r="G187" s="130">
        <f t="shared" si="7"/>
        <v>60</v>
      </c>
      <c r="H187" s="130">
        <f t="shared" si="8"/>
        <v>60</v>
      </c>
      <c r="I187" s="130">
        <f t="shared" si="9"/>
        <v>0</v>
      </c>
    </row>
    <row r="188" spans="1:9" ht="39.75" customHeight="1" hidden="1">
      <c r="A188" s="23" t="s">
        <v>188</v>
      </c>
      <c r="B188" s="50">
        <v>650</v>
      </c>
      <c r="C188" s="50">
        <v>10</v>
      </c>
      <c r="D188" s="51" t="s">
        <v>27</v>
      </c>
      <c r="E188" s="50">
        <v>7000099990</v>
      </c>
      <c r="F188" s="50">
        <v>300</v>
      </c>
      <c r="G188" s="130">
        <f t="shared" si="7"/>
        <v>60</v>
      </c>
      <c r="H188" s="130">
        <f t="shared" si="8"/>
        <v>60</v>
      </c>
      <c r="I188" s="130">
        <f t="shared" si="9"/>
        <v>0</v>
      </c>
    </row>
    <row r="189" spans="1:9" ht="40.5" customHeight="1" hidden="1">
      <c r="A189" s="23" t="s">
        <v>189</v>
      </c>
      <c r="B189" s="50">
        <v>650</v>
      </c>
      <c r="C189" s="50">
        <v>10</v>
      </c>
      <c r="D189" s="51" t="s">
        <v>27</v>
      </c>
      <c r="E189" s="50">
        <v>7000099990</v>
      </c>
      <c r="F189" s="50">
        <v>310</v>
      </c>
      <c r="G189" s="130">
        <f t="shared" si="7"/>
        <v>60</v>
      </c>
      <c r="H189" s="130">
        <f t="shared" si="8"/>
        <v>60</v>
      </c>
      <c r="I189" s="130">
        <f t="shared" si="9"/>
        <v>0</v>
      </c>
    </row>
    <row r="190" spans="1:9" ht="39.75" customHeight="1">
      <c r="A190" s="28" t="s">
        <v>190</v>
      </c>
      <c r="B190" s="56">
        <v>650</v>
      </c>
      <c r="C190" s="56">
        <v>10</v>
      </c>
      <c r="D190" s="57" t="s">
        <v>27</v>
      </c>
      <c r="E190" s="56">
        <v>7000099990</v>
      </c>
      <c r="F190" s="56">
        <v>312</v>
      </c>
      <c r="G190" s="129">
        <f>H190+I190</f>
        <v>60</v>
      </c>
      <c r="H190" s="129">
        <v>60</v>
      </c>
      <c r="I190" s="129">
        <v>0</v>
      </c>
    </row>
    <row r="191" spans="1:9" ht="30.75" customHeight="1">
      <c r="A191" s="107" t="s">
        <v>191</v>
      </c>
      <c r="B191" s="108">
        <v>650</v>
      </c>
      <c r="C191" s="109" t="s">
        <v>192</v>
      </c>
      <c r="D191" s="109" t="s">
        <v>27</v>
      </c>
      <c r="E191" s="109" t="s">
        <v>31</v>
      </c>
      <c r="F191" s="109" t="s">
        <v>32</v>
      </c>
      <c r="G191" s="141">
        <f>G192</f>
        <v>1000.1</v>
      </c>
      <c r="H191" s="141">
        <f>H192</f>
        <v>1000.1</v>
      </c>
      <c r="I191" s="141">
        <f>I192</f>
        <v>0</v>
      </c>
    </row>
    <row r="192" spans="1:9" ht="34.5" customHeight="1" hidden="1">
      <c r="A192" s="23" t="s">
        <v>193</v>
      </c>
      <c r="B192" s="50">
        <v>650</v>
      </c>
      <c r="C192" s="51" t="s">
        <v>192</v>
      </c>
      <c r="D192" s="51" t="s">
        <v>27</v>
      </c>
      <c r="E192" s="51" t="s">
        <v>31</v>
      </c>
      <c r="F192" s="51" t="s">
        <v>32</v>
      </c>
      <c r="G192" s="130">
        <f>G193</f>
        <v>1000.1</v>
      </c>
      <c r="H192" s="130">
        <f>H193</f>
        <v>1000.1</v>
      </c>
      <c r="I192" s="130">
        <f>I193</f>
        <v>0</v>
      </c>
    </row>
    <row r="193" spans="1:9" ht="93.75">
      <c r="A193" s="23" t="s">
        <v>237</v>
      </c>
      <c r="B193" s="50">
        <v>650</v>
      </c>
      <c r="C193" s="51" t="s">
        <v>192</v>
      </c>
      <c r="D193" s="51" t="s">
        <v>27</v>
      </c>
      <c r="E193" s="51" t="s">
        <v>195</v>
      </c>
      <c r="F193" s="51" t="s">
        <v>32</v>
      </c>
      <c r="G193" s="130">
        <f>G194</f>
        <v>1000.1</v>
      </c>
      <c r="H193" s="130">
        <f>H194</f>
        <v>1000.1</v>
      </c>
      <c r="I193" s="130">
        <f>I194</f>
        <v>0</v>
      </c>
    </row>
    <row r="194" spans="1:9" ht="51.75" customHeight="1">
      <c r="A194" s="23" t="s">
        <v>74</v>
      </c>
      <c r="B194" s="50">
        <v>650</v>
      </c>
      <c r="C194" s="51" t="s">
        <v>192</v>
      </c>
      <c r="D194" s="51" t="s">
        <v>27</v>
      </c>
      <c r="E194" s="51" t="s">
        <v>196</v>
      </c>
      <c r="F194" s="51" t="s">
        <v>32</v>
      </c>
      <c r="G194" s="130">
        <f>G195+G200</f>
        <v>1000.1</v>
      </c>
      <c r="H194" s="130">
        <f>H195+H200</f>
        <v>1000.1</v>
      </c>
      <c r="I194" s="130">
        <f>I195+I200</f>
        <v>0</v>
      </c>
    </row>
    <row r="195" spans="1:9" ht="112.5" hidden="1">
      <c r="A195" s="23" t="s">
        <v>37</v>
      </c>
      <c r="B195" s="50">
        <v>650</v>
      </c>
      <c r="C195" s="51" t="s">
        <v>192</v>
      </c>
      <c r="D195" s="51" t="s">
        <v>27</v>
      </c>
      <c r="E195" s="51" t="s">
        <v>196</v>
      </c>
      <c r="F195" s="50">
        <v>100</v>
      </c>
      <c r="G195" s="130">
        <f>G196</f>
        <v>793.5</v>
      </c>
      <c r="H195" s="130">
        <f>H196</f>
        <v>793.5</v>
      </c>
      <c r="I195" s="130">
        <f>I196</f>
        <v>0</v>
      </c>
    </row>
    <row r="196" spans="1:9" ht="56.25" customHeight="1">
      <c r="A196" s="27" t="s">
        <v>179</v>
      </c>
      <c r="B196" s="50">
        <v>650</v>
      </c>
      <c r="C196" s="51" t="s">
        <v>192</v>
      </c>
      <c r="D196" s="51" t="s">
        <v>27</v>
      </c>
      <c r="E196" s="51" t="s">
        <v>196</v>
      </c>
      <c r="F196" s="50">
        <v>110</v>
      </c>
      <c r="G196" s="130">
        <f>G197+G198+G199</f>
        <v>793.5</v>
      </c>
      <c r="H196" s="130">
        <f>H197+H198+H199</f>
        <v>793.5</v>
      </c>
      <c r="I196" s="130">
        <f>I197+I198+I199</f>
        <v>0</v>
      </c>
    </row>
    <row r="197" spans="1:9" ht="38.25" customHeight="1">
      <c r="A197" s="28" t="s">
        <v>180</v>
      </c>
      <c r="B197" s="56">
        <v>650</v>
      </c>
      <c r="C197" s="57" t="s">
        <v>192</v>
      </c>
      <c r="D197" s="57" t="s">
        <v>27</v>
      </c>
      <c r="E197" s="57" t="s">
        <v>196</v>
      </c>
      <c r="F197" s="56">
        <v>111</v>
      </c>
      <c r="G197" s="129">
        <f>H197+I197</f>
        <v>560.7</v>
      </c>
      <c r="H197" s="129">
        <v>560.7</v>
      </c>
      <c r="I197" s="129">
        <v>0</v>
      </c>
    </row>
    <row r="198" spans="1:9" ht="52.5" customHeight="1">
      <c r="A198" s="28" t="s">
        <v>181</v>
      </c>
      <c r="B198" s="56">
        <v>650</v>
      </c>
      <c r="C198" s="57" t="s">
        <v>192</v>
      </c>
      <c r="D198" s="57" t="s">
        <v>27</v>
      </c>
      <c r="E198" s="57" t="s">
        <v>196</v>
      </c>
      <c r="F198" s="56">
        <v>112</v>
      </c>
      <c r="G198" s="129">
        <f>H198+I198</f>
        <v>63.5</v>
      </c>
      <c r="H198" s="129">
        <v>63.5</v>
      </c>
      <c r="I198" s="129">
        <v>0</v>
      </c>
    </row>
    <row r="199" spans="1:9" ht="81" customHeight="1">
      <c r="A199" s="28" t="s">
        <v>197</v>
      </c>
      <c r="B199" s="56">
        <v>650</v>
      </c>
      <c r="C199" s="57" t="s">
        <v>192</v>
      </c>
      <c r="D199" s="57" t="s">
        <v>27</v>
      </c>
      <c r="E199" s="57" t="s">
        <v>196</v>
      </c>
      <c r="F199" s="56">
        <v>119</v>
      </c>
      <c r="G199" s="129">
        <f>H199+I199</f>
        <v>169.3</v>
      </c>
      <c r="H199" s="129">
        <v>169.3</v>
      </c>
      <c r="I199" s="129">
        <v>0</v>
      </c>
    </row>
    <row r="200" spans="1:9" ht="58.5" customHeight="1">
      <c r="A200" s="28" t="s">
        <v>76</v>
      </c>
      <c r="B200" s="56">
        <v>650</v>
      </c>
      <c r="C200" s="57" t="s">
        <v>192</v>
      </c>
      <c r="D200" s="57" t="s">
        <v>27</v>
      </c>
      <c r="E200" s="57" t="s">
        <v>196</v>
      </c>
      <c r="F200" s="56">
        <v>200</v>
      </c>
      <c r="G200" s="129">
        <f>G201</f>
        <v>206.6</v>
      </c>
      <c r="H200" s="129">
        <f>H201</f>
        <v>206.6</v>
      </c>
      <c r="I200" s="129">
        <f>I201</f>
        <v>0</v>
      </c>
    </row>
    <row r="201" spans="1:9" ht="63" customHeight="1">
      <c r="A201" s="28" t="s">
        <v>77</v>
      </c>
      <c r="B201" s="56">
        <v>650</v>
      </c>
      <c r="C201" s="57" t="s">
        <v>192</v>
      </c>
      <c r="D201" s="57" t="s">
        <v>27</v>
      </c>
      <c r="E201" s="57" t="s">
        <v>196</v>
      </c>
      <c r="F201" s="56">
        <v>240</v>
      </c>
      <c r="G201" s="129">
        <f>G202</f>
        <v>206.6</v>
      </c>
      <c r="H201" s="129">
        <f>H202</f>
        <v>206.6</v>
      </c>
      <c r="I201" s="129">
        <f>I202</f>
        <v>0</v>
      </c>
    </row>
    <row r="202" spans="1:9" ht="56.25" customHeight="1">
      <c r="A202" s="28" t="s">
        <v>78</v>
      </c>
      <c r="B202" s="56">
        <v>650</v>
      </c>
      <c r="C202" s="57" t="s">
        <v>192</v>
      </c>
      <c r="D202" s="57" t="s">
        <v>27</v>
      </c>
      <c r="E202" s="57" t="s">
        <v>196</v>
      </c>
      <c r="F202" s="56">
        <v>244</v>
      </c>
      <c r="G202" s="33">
        <f aca="true" t="shared" si="10" ref="G202:G208">H202+I202</f>
        <v>206.6</v>
      </c>
      <c r="H202" s="33">
        <v>206.6</v>
      </c>
      <c r="I202" s="22">
        <v>0</v>
      </c>
    </row>
    <row r="203" spans="1:9" ht="31.5" customHeight="1" hidden="1">
      <c r="A203" s="111" t="s">
        <v>198</v>
      </c>
      <c r="B203" s="112">
        <v>650</v>
      </c>
      <c r="C203" s="113" t="s">
        <v>65</v>
      </c>
      <c r="D203" s="113" t="s">
        <v>65</v>
      </c>
      <c r="E203" s="113" t="s">
        <v>199</v>
      </c>
      <c r="F203" s="114" t="s">
        <v>110</v>
      </c>
      <c r="G203" s="115">
        <f t="shared" si="10"/>
        <v>0</v>
      </c>
      <c r="H203" s="115">
        <v>0</v>
      </c>
      <c r="I203" s="115">
        <v>0</v>
      </c>
    </row>
    <row r="204" spans="1:9" ht="33" customHeight="1" hidden="1">
      <c r="A204" s="111" t="s">
        <v>200</v>
      </c>
      <c r="B204" s="34">
        <v>650</v>
      </c>
      <c r="C204" s="113" t="s">
        <v>65</v>
      </c>
      <c r="D204" s="113" t="s">
        <v>65</v>
      </c>
      <c r="E204" s="113" t="s">
        <v>201</v>
      </c>
      <c r="F204" s="113" t="s">
        <v>202</v>
      </c>
      <c r="G204" s="115">
        <f t="shared" si="10"/>
        <v>0</v>
      </c>
      <c r="H204" s="115">
        <v>0</v>
      </c>
      <c r="I204" s="115">
        <v>0</v>
      </c>
    </row>
    <row r="205" spans="1:9" ht="33" customHeight="1" hidden="1">
      <c r="A205" s="111" t="s">
        <v>203</v>
      </c>
      <c r="B205" s="34">
        <v>650</v>
      </c>
      <c r="C205" s="113" t="s">
        <v>65</v>
      </c>
      <c r="D205" s="113" t="s">
        <v>65</v>
      </c>
      <c r="E205" s="113" t="s">
        <v>204</v>
      </c>
      <c r="F205" s="113" t="s">
        <v>205</v>
      </c>
      <c r="G205" s="115">
        <f t="shared" si="10"/>
        <v>0</v>
      </c>
      <c r="H205" s="115">
        <v>0</v>
      </c>
      <c r="I205" s="115"/>
    </row>
    <row r="206" spans="1:9" ht="33" customHeight="1" hidden="1">
      <c r="A206" s="111" t="s">
        <v>206</v>
      </c>
      <c r="B206" s="34">
        <v>650</v>
      </c>
      <c r="C206" s="113" t="s">
        <v>65</v>
      </c>
      <c r="D206" s="113" t="s">
        <v>65</v>
      </c>
      <c r="E206" s="113" t="s">
        <v>204</v>
      </c>
      <c r="F206" s="113" t="s">
        <v>207</v>
      </c>
      <c r="G206" s="115">
        <f t="shared" si="10"/>
        <v>0</v>
      </c>
      <c r="H206" s="115">
        <v>0</v>
      </c>
      <c r="I206" s="115"/>
    </row>
    <row r="207" spans="1:9" ht="31.5" customHeight="1" hidden="1">
      <c r="A207" s="116" t="s">
        <v>208</v>
      </c>
      <c r="B207" s="40">
        <v>650</v>
      </c>
      <c r="C207" s="113" t="s">
        <v>65</v>
      </c>
      <c r="D207" s="113" t="s">
        <v>96</v>
      </c>
      <c r="E207" s="113" t="s">
        <v>209</v>
      </c>
      <c r="F207" s="113" t="s">
        <v>32</v>
      </c>
      <c r="G207" s="115">
        <f t="shared" si="10"/>
        <v>0</v>
      </c>
      <c r="H207" s="115">
        <f>H208</f>
        <v>0</v>
      </c>
      <c r="I207" s="115">
        <f>I208</f>
        <v>0</v>
      </c>
    </row>
    <row r="208" spans="1:9" ht="31.5" customHeight="1" hidden="1">
      <c r="A208" s="117" t="s">
        <v>210</v>
      </c>
      <c r="B208" s="79">
        <v>650</v>
      </c>
      <c r="C208" s="118" t="s">
        <v>65</v>
      </c>
      <c r="D208" s="118" t="s">
        <v>96</v>
      </c>
      <c r="E208" s="118" t="s">
        <v>209</v>
      </c>
      <c r="F208" s="118" t="s">
        <v>61</v>
      </c>
      <c r="G208" s="115">
        <f t="shared" si="10"/>
        <v>0</v>
      </c>
      <c r="H208" s="119">
        <v>0</v>
      </c>
      <c r="I208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875" right="0" top="0.39375" bottom="0.11805555555555555" header="0.5118055555555555" footer="0.5118055555555555"/>
  <pageSetup fitToHeight="1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zoomScale="54" zoomScaleNormal="54" zoomScalePageLayoutView="0" workbookViewId="0" topLeftCell="A8">
      <selection activeCell="D76" sqref="D76"/>
    </sheetView>
  </sheetViews>
  <sheetFormatPr defaultColWidth="8.875" defaultRowHeight="12.75"/>
  <cols>
    <col min="1" max="1" width="53.625" style="1" customWidth="1"/>
    <col min="2" max="2" width="7.125" style="1" customWidth="1"/>
    <col min="3" max="3" width="5.25390625" style="1" customWidth="1"/>
    <col min="4" max="4" width="5.125" style="1" customWidth="1"/>
    <col min="5" max="5" width="15.75390625" style="1" customWidth="1"/>
    <col min="6" max="6" width="7.75390625" style="1" customWidth="1"/>
    <col min="7" max="7" width="16.625" style="1" customWidth="1"/>
    <col min="8" max="8" width="17.125" style="1" customWidth="1"/>
    <col min="9" max="9" width="15.875" style="1" customWidth="1"/>
    <col min="10" max="10" width="10.125" style="1" hidden="1" customWidth="1"/>
    <col min="11" max="11" width="11.125" style="1" hidden="1" customWidth="1"/>
    <col min="12" max="12" width="9.125" style="1" hidden="1" customWidth="1"/>
    <col min="13" max="13" width="7.25390625" style="1" hidden="1" customWidth="1"/>
    <col min="14" max="14" width="7.125" style="1" hidden="1" customWidth="1"/>
    <col min="15" max="15" width="7.875" style="1" hidden="1" customWidth="1"/>
    <col min="16" max="16" width="7.75390625" style="1" hidden="1" customWidth="1"/>
    <col min="17" max="17" width="8.75390625" style="1" hidden="1" customWidth="1"/>
    <col min="18" max="18" width="11.625" style="1" hidden="1" customWidth="1"/>
    <col min="19" max="19" width="8.75390625" style="1" hidden="1" customWidth="1"/>
    <col min="20" max="20" width="9.625" style="1" hidden="1" customWidth="1"/>
    <col min="21" max="16384" width="8.875" style="1" customWidth="1"/>
  </cols>
  <sheetData>
    <row r="1" spans="7:9" ht="18.75" customHeight="1">
      <c r="G1" s="201" t="s">
        <v>0</v>
      </c>
      <c r="H1" s="201"/>
      <c r="I1" s="201"/>
    </row>
    <row r="2" spans="8:9" ht="18.75" customHeight="1">
      <c r="H2" s="201" t="s">
        <v>1</v>
      </c>
      <c r="I2" s="201"/>
    </row>
    <row r="3" spans="8:9" ht="18.75" customHeight="1">
      <c r="H3" s="201" t="s">
        <v>2</v>
      </c>
      <c r="I3" s="201"/>
    </row>
    <row r="4" spans="8:9" ht="18.75" customHeight="1">
      <c r="H4" s="201" t="s">
        <v>238</v>
      </c>
      <c r="I4" s="201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202" t="s">
        <v>239</v>
      </c>
      <c r="B7" s="202"/>
      <c r="C7" s="202"/>
      <c r="D7" s="202"/>
      <c r="E7" s="202"/>
      <c r="F7" s="202"/>
      <c r="G7" s="202"/>
      <c r="H7" s="202"/>
      <c r="I7" s="202"/>
    </row>
    <row r="8" spans="1:9" ht="37.5">
      <c r="A8" s="3"/>
      <c r="B8" s="3"/>
      <c r="I8" s="2" t="s">
        <v>5</v>
      </c>
    </row>
    <row r="9" spans="1:19" ht="108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214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20" t="e">
        <f>G12+#REF!+#REF!+#REF!+#REF!+#REF!+#REF!+#REF!+#REF!</f>
        <v>#REF!</v>
      </c>
      <c r="H11" s="120" t="e">
        <f>H12+#REF!+#REF!+#REF!+#REF!+#REF!+#REF!+#REF!+#REF!</f>
        <v>#REF!</v>
      </c>
      <c r="I11" s="120" t="e">
        <f>I12+#REF!+#REF!+#REF!+#REF!+#REF!+#REF!+#REF!+#REF!</f>
        <v>#REF!</v>
      </c>
      <c r="J11" s="11" t="e">
        <f>K11-G11</f>
        <v>#REF!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 hidden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20" t="e">
        <f>G13+#REF!+#REF!+#REF!</f>
        <v>#REF!</v>
      </c>
      <c r="H12" s="120" t="e">
        <f>H13+#REF!+#REF!+#REF!</f>
        <v>#REF!</v>
      </c>
      <c r="I12" s="120" t="e">
        <f>I13+#REF!+#REF!+#REF!</f>
        <v>#REF!</v>
      </c>
    </row>
    <row r="13" spans="1:19" ht="77.25" customHeight="1" hidden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121">
        <f>G14</f>
        <v>1590</v>
      </c>
      <c r="H13" s="121">
        <f>H14</f>
        <v>1590</v>
      </c>
      <c r="I13" s="121">
        <f>I14</f>
        <v>0</v>
      </c>
      <c r="J13" s="21">
        <f>J14</f>
        <v>0</v>
      </c>
      <c r="K13" s="22">
        <f>K14</f>
        <v>0</v>
      </c>
      <c r="L13" s="22">
        <f>L14</f>
        <v>0</v>
      </c>
      <c r="M13" s="22">
        <f>M14</f>
        <v>0</v>
      </c>
      <c r="N13" s="22">
        <f>N14</f>
        <v>0</v>
      </c>
      <c r="O13" s="22">
        <f>O14</f>
        <v>0</v>
      </c>
      <c r="P13" s="22">
        <f>P14</f>
        <v>0</v>
      </c>
      <c r="Q13" s="22">
        <f>Q14</f>
        <v>0</v>
      </c>
      <c r="R13" s="22">
        <f>R14</f>
        <v>0</v>
      </c>
      <c r="S13" s="22">
        <f>S14</f>
        <v>0</v>
      </c>
    </row>
    <row r="14" spans="1:19" ht="96.75" customHeight="1" hidden="1">
      <c r="A14" s="23" t="s">
        <v>215</v>
      </c>
      <c r="B14" s="24">
        <v>650</v>
      </c>
      <c r="C14" s="25" t="s">
        <v>27</v>
      </c>
      <c r="D14" s="25" t="s">
        <v>30</v>
      </c>
      <c r="E14" s="25" t="s">
        <v>34</v>
      </c>
      <c r="F14" s="25" t="s">
        <v>32</v>
      </c>
      <c r="G14" s="122">
        <f>G15</f>
        <v>1590</v>
      </c>
      <c r="H14" s="122">
        <f>H15</f>
        <v>1590</v>
      </c>
      <c r="I14" s="122">
        <f>I15</f>
        <v>0</v>
      </c>
      <c r="J14" s="21">
        <f>J15</f>
        <v>0</v>
      </c>
      <c r="K14" s="22">
        <f>K15</f>
        <v>0</v>
      </c>
      <c r="L14" s="22">
        <f>L15</f>
        <v>0</v>
      </c>
      <c r="M14" s="22">
        <f>M15</f>
        <v>0</v>
      </c>
      <c r="N14" s="22">
        <f>N15</f>
        <v>0</v>
      </c>
      <c r="O14" s="22">
        <f>O15</f>
        <v>0</v>
      </c>
      <c r="P14" s="22">
        <f>P15</f>
        <v>0</v>
      </c>
      <c r="Q14" s="22">
        <f>Q15</f>
        <v>0</v>
      </c>
      <c r="R14" s="22">
        <f>R15</f>
        <v>0</v>
      </c>
      <c r="S14" s="22">
        <f>S15</f>
        <v>0</v>
      </c>
    </row>
    <row r="15" spans="1:19" ht="27" customHeight="1" hidden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36</v>
      </c>
      <c r="F15" s="25" t="s">
        <v>32</v>
      </c>
      <c r="G15" s="122">
        <f>G16</f>
        <v>1590</v>
      </c>
      <c r="H15" s="122">
        <f>H16</f>
        <v>1590</v>
      </c>
      <c r="I15" s="122">
        <f>I16</f>
        <v>0</v>
      </c>
      <c r="J15" s="21">
        <f>J16</f>
        <v>0</v>
      </c>
      <c r="K15" s="22">
        <f>K16</f>
        <v>0</v>
      </c>
      <c r="L15" s="22">
        <f>L16</f>
        <v>0</v>
      </c>
      <c r="M15" s="22">
        <f>M16</f>
        <v>0</v>
      </c>
      <c r="N15" s="22">
        <f>N16</f>
        <v>0</v>
      </c>
      <c r="O15" s="22">
        <f>O16</f>
        <v>0</v>
      </c>
      <c r="P15" s="22">
        <f>P16</f>
        <v>0</v>
      </c>
      <c r="Q15" s="22">
        <f>Q16</f>
        <v>0</v>
      </c>
      <c r="R15" s="22">
        <f>R16</f>
        <v>0</v>
      </c>
      <c r="S15" s="22">
        <f>S16</f>
        <v>0</v>
      </c>
    </row>
    <row r="16" spans="1:9" ht="124.5" customHeight="1" hidden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36</v>
      </c>
      <c r="F16" s="25" t="s">
        <v>38</v>
      </c>
      <c r="G16" s="122">
        <f>G17</f>
        <v>1590</v>
      </c>
      <c r="H16" s="122">
        <f>H17</f>
        <v>1590</v>
      </c>
      <c r="I16" s="122">
        <f>I17</f>
        <v>0</v>
      </c>
    </row>
    <row r="17" spans="1:9" ht="43.5" customHeight="1" hidden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36</v>
      </c>
      <c r="F17" s="25" t="s">
        <v>40</v>
      </c>
      <c r="G17" s="122">
        <f>G18+G19</f>
        <v>1590</v>
      </c>
      <c r="H17" s="122">
        <f>H18+H19</f>
        <v>1590</v>
      </c>
      <c r="I17" s="122">
        <f>I18+I19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36</v>
      </c>
      <c r="F18" s="30" t="s">
        <v>42</v>
      </c>
      <c r="G18" s="33">
        <f aca="true" t="shared" si="0" ref="G18:G54">H18+I18</f>
        <v>1280</v>
      </c>
      <c r="H18" s="33">
        <v>1280</v>
      </c>
      <c r="I18" s="29">
        <v>0</v>
      </c>
    </row>
    <row r="19" spans="1:9" ht="79.5" customHeight="1">
      <c r="A19" s="28" t="s">
        <v>45</v>
      </c>
      <c r="B19" s="29">
        <v>650</v>
      </c>
      <c r="C19" s="30" t="s">
        <v>27</v>
      </c>
      <c r="D19" s="30" t="s">
        <v>30</v>
      </c>
      <c r="E19" s="30" t="s">
        <v>36</v>
      </c>
      <c r="F19" s="30" t="s">
        <v>46</v>
      </c>
      <c r="G19" s="33">
        <f t="shared" si="0"/>
        <v>310</v>
      </c>
      <c r="H19" s="33">
        <v>310</v>
      </c>
      <c r="I19" s="29">
        <v>0</v>
      </c>
    </row>
    <row r="20" spans="1:9" ht="42" customHeight="1">
      <c r="A20" s="28" t="s">
        <v>41</v>
      </c>
      <c r="B20" s="4">
        <v>650</v>
      </c>
      <c r="C20" s="34" t="s">
        <v>27</v>
      </c>
      <c r="D20" s="34" t="s">
        <v>48</v>
      </c>
      <c r="E20" s="34" t="s">
        <v>50</v>
      </c>
      <c r="F20" s="34" t="s">
        <v>42</v>
      </c>
      <c r="G20" s="33">
        <f t="shared" si="0"/>
        <v>2590</v>
      </c>
      <c r="H20" s="33">
        <v>2590</v>
      </c>
      <c r="I20" s="123">
        <v>0</v>
      </c>
    </row>
    <row r="21" spans="1:9" ht="79.5" customHeight="1">
      <c r="A21" s="28" t="s">
        <v>45</v>
      </c>
      <c r="B21" s="4">
        <v>650</v>
      </c>
      <c r="C21" s="34" t="s">
        <v>27</v>
      </c>
      <c r="D21" s="34" t="s">
        <v>48</v>
      </c>
      <c r="E21" s="34" t="s">
        <v>50</v>
      </c>
      <c r="F21" s="34" t="s">
        <v>46</v>
      </c>
      <c r="G21" s="33">
        <f t="shared" si="0"/>
        <v>767</v>
      </c>
      <c r="H21" s="33">
        <v>767</v>
      </c>
      <c r="I21" s="123">
        <v>0</v>
      </c>
    </row>
    <row r="22" spans="1:9" ht="48" customHeight="1">
      <c r="A22" s="28" t="s">
        <v>41</v>
      </c>
      <c r="B22" s="4">
        <v>650</v>
      </c>
      <c r="C22" s="34" t="s">
        <v>27</v>
      </c>
      <c r="D22" s="34" t="s">
        <v>48</v>
      </c>
      <c r="E22" s="34" t="s">
        <v>52</v>
      </c>
      <c r="F22" s="34" t="s">
        <v>42</v>
      </c>
      <c r="G22" s="33">
        <f t="shared" si="0"/>
        <v>4000</v>
      </c>
      <c r="H22" s="33">
        <v>4000</v>
      </c>
      <c r="I22" s="4"/>
    </row>
    <row r="23" spans="1:20" ht="81.75" customHeight="1">
      <c r="A23" s="28" t="s">
        <v>45</v>
      </c>
      <c r="B23" s="4">
        <v>650</v>
      </c>
      <c r="C23" s="34" t="s">
        <v>27</v>
      </c>
      <c r="D23" s="34" t="s">
        <v>48</v>
      </c>
      <c r="E23" s="34" t="s">
        <v>52</v>
      </c>
      <c r="F23" s="34" t="s">
        <v>46</v>
      </c>
      <c r="G23" s="33">
        <f t="shared" si="0"/>
        <v>1210</v>
      </c>
      <c r="H23" s="33">
        <v>1210</v>
      </c>
      <c r="I23" s="4">
        <v>0</v>
      </c>
      <c r="T23" s="14">
        <f>H18+H19+H20+H21+H22+H23</f>
        <v>10157</v>
      </c>
    </row>
    <row r="24" spans="1:9" ht="36" customHeight="1">
      <c r="A24" s="28" t="s">
        <v>62</v>
      </c>
      <c r="B24" s="4">
        <v>650</v>
      </c>
      <c r="C24" s="40" t="s">
        <v>27</v>
      </c>
      <c r="D24" s="40" t="s">
        <v>54</v>
      </c>
      <c r="E24" s="34" t="s">
        <v>59</v>
      </c>
      <c r="F24" s="40" t="s">
        <v>110</v>
      </c>
      <c r="G24" s="123">
        <f t="shared" si="0"/>
        <v>17.4</v>
      </c>
      <c r="H24" s="123">
        <v>17.4</v>
      </c>
      <c r="I24" s="4">
        <v>0</v>
      </c>
    </row>
    <row r="25" spans="1:9" ht="60" customHeight="1">
      <c r="A25" s="28" t="s">
        <v>43</v>
      </c>
      <c r="B25" s="56">
        <v>650</v>
      </c>
      <c r="C25" s="57" t="s">
        <v>27</v>
      </c>
      <c r="D25" s="56">
        <v>13</v>
      </c>
      <c r="E25" s="58" t="s">
        <v>240</v>
      </c>
      <c r="F25" s="56">
        <v>122</v>
      </c>
      <c r="G25" s="123">
        <f t="shared" si="0"/>
        <v>54.5</v>
      </c>
      <c r="H25" s="123">
        <v>54.5</v>
      </c>
      <c r="I25" s="4">
        <v>0</v>
      </c>
    </row>
    <row r="26" spans="1:9" ht="71.25" customHeight="1">
      <c r="A26" s="28" t="s">
        <v>78</v>
      </c>
      <c r="B26" s="56">
        <v>650</v>
      </c>
      <c r="C26" s="57" t="s">
        <v>27</v>
      </c>
      <c r="D26" s="56">
        <v>13</v>
      </c>
      <c r="E26" s="58" t="s">
        <v>240</v>
      </c>
      <c r="F26" s="56">
        <v>244</v>
      </c>
      <c r="G26" s="123">
        <f t="shared" si="0"/>
        <v>722.4</v>
      </c>
      <c r="H26" s="123">
        <v>722.4</v>
      </c>
      <c r="I26" s="123">
        <v>0</v>
      </c>
    </row>
    <row r="27" spans="1:9" ht="36" customHeight="1">
      <c r="A27" s="28" t="s">
        <v>80</v>
      </c>
      <c r="B27" s="56">
        <v>650</v>
      </c>
      <c r="C27" s="57" t="s">
        <v>27</v>
      </c>
      <c r="D27" s="56">
        <v>13</v>
      </c>
      <c r="E27" s="58" t="s">
        <v>240</v>
      </c>
      <c r="F27" s="56">
        <v>851</v>
      </c>
      <c r="G27" s="123">
        <f t="shared" si="0"/>
        <v>15</v>
      </c>
      <c r="H27" s="123">
        <v>15</v>
      </c>
      <c r="I27" s="4">
        <v>0</v>
      </c>
    </row>
    <row r="28" spans="1:20" ht="36" customHeight="1">
      <c r="A28" s="28" t="s">
        <v>81</v>
      </c>
      <c r="B28" s="56">
        <v>650</v>
      </c>
      <c r="C28" s="57" t="s">
        <v>27</v>
      </c>
      <c r="D28" s="56">
        <v>13</v>
      </c>
      <c r="E28" s="58" t="s">
        <v>240</v>
      </c>
      <c r="F28" s="56">
        <v>852</v>
      </c>
      <c r="G28" s="123">
        <f t="shared" si="0"/>
        <v>5</v>
      </c>
      <c r="H28" s="123">
        <v>5</v>
      </c>
      <c r="I28" s="4">
        <v>0</v>
      </c>
      <c r="T28" s="1" t="s">
        <v>82</v>
      </c>
    </row>
    <row r="29" spans="1:9" ht="45" customHeight="1">
      <c r="A29" s="28" t="s">
        <v>41</v>
      </c>
      <c r="B29" s="56">
        <v>650</v>
      </c>
      <c r="C29" s="57" t="s">
        <v>30</v>
      </c>
      <c r="D29" s="57" t="s">
        <v>85</v>
      </c>
      <c r="E29" s="56">
        <v>7000051180</v>
      </c>
      <c r="F29" s="56">
        <v>121</v>
      </c>
      <c r="G29" s="123">
        <f t="shared" si="0"/>
        <v>110</v>
      </c>
      <c r="H29" s="123">
        <v>0</v>
      </c>
      <c r="I29" s="128">
        <v>110</v>
      </c>
    </row>
    <row r="30" spans="1:9" ht="80.25" customHeight="1">
      <c r="A30" s="28" t="s">
        <v>45</v>
      </c>
      <c r="B30" s="56">
        <v>650</v>
      </c>
      <c r="C30" s="57" t="s">
        <v>30</v>
      </c>
      <c r="D30" s="57" t="s">
        <v>85</v>
      </c>
      <c r="E30" s="56">
        <v>7000051180</v>
      </c>
      <c r="F30" s="56">
        <v>129</v>
      </c>
      <c r="G30" s="123">
        <f t="shared" si="0"/>
        <v>33.2</v>
      </c>
      <c r="H30" s="123">
        <v>0</v>
      </c>
      <c r="I30" s="128">
        <v>33.2</v>
      </c>
    </row>
    <row r="31" spans="1:9" ht="69" customHeight="1">
      <c r="A31" s="28" t="s">
        <v>78</v>
      </c>
      <c r="B31" s="56">
        <v>650</v>
      </c>
      <c r="C31" s="57" t="s">
        <v>30</v>
      </c>
      <c r="D31" s="56" t="s">
        <v>85</v>
      </c>
      <c r="E31" s="56">
        <v>7000051180</v>
      </c>
      <c r="F31" s="56">
        <v>244</v>
      </c>
      <c r="G31" s="123">
        <f t="shared" si="0"/>
        <v>46</v>
      </c>
      <c r="H31" s="123">
        <v>0</v>
      </c>
      <c r="I31" s="128">
        <v>46</v>
      </c>
    </row>
    <row r="32" spans="1:9" ht="50.25" customHeight="1">
      <c r="A32" s="28" t="s">
        <v>41</v>
      </c>
      <c r="B32" s="56">
        <v>650</v>
      </c>
      <c r="C32" s="57" t="s">
        <v>85</v>
      </c>
      <c r="D32" s="57" t="s">
        <v>48</v>
      </c>
      <c r="E32" s="57" t="s">
        <v>94</v>
      </c>
      <c r="F32" s="57">
        <v>121</v>
      </c>
      <c r="G32" s="128">
        <f t="shared" si="0"/>
        <v>8.7</v>
      </c>
      <c r="H32" s="129">
        <v>0</v>
      </c>
      <c r="I32" s="129">
        <v>8.7</v>
      </c>
    </row>
    <row r="33" spans="1:9" ht="82.5" customHeight="1">
      <c r="A33" s="28" t="s">
        <v>45</v>
      </c>
      <c r="B33" s="56">
        <v>650</v>
      </c>
      <c r="C33" s="57" t="s">
        <v>85</v>
      </c>
      <c r="D33" s="57" t="s">
        <v>48</v>
      </c>
      <c r="E33" s="57" t="s">
        <v>94</v>
      </c>
      <c r="F33" s="57">
        <v>129</v>
      </c>
      <c r="G33" s="128">
        <f t="shared" si="0"/>
        <v>2.6</v>
      </c>
      <c r="H33" s="129">
        <v>0</v>
      </c>
      <c r="I33" s="129">
        <v>2.6</v>
      </c>
    </row>
    <row r="34" spans="1:9" ht="60.75" customHeight="1">
      <c r="A34" s="28" t="s">
        <v>78</v>
      </c>
      <c r="B34" s="57">
        <v>650</v>
      </c>
      <c r="C34" s="57" t="s">
        <v>85</v>
      </c>
      <c r="D34" s="57" t="s">
        <v>48</v>
      </c>
      <c r="E34" s="57" t="s">
        <v>94</v>
      </c>
      <c r="F34" s="57">
        <v>244</v>
      </c>
      <c r="G34" s="128">
        <f t="shared" si="0"/>
        <v>6.7</v>
      </c>
      <c r="H34" s="129">
        <v>0</v>
      </c>
      <c r="I34" s="129">
        <v>6.7</v>
      </c>
    </row>
    <row r="35" spans="1:9" ht="67.5" customHeight="1">
      <c r="A35" s="28" t="s">
        <v>78</v>
      </c>
      <c r="B35" s="57">
        <v>650</v>
      </c>
      <c r="C35" s="57" t="s">
        <v>85</v>
      </c>
      <c r="D35" s="57" t="s">
        <v>96</v>
      </c>
      <c r="E35" s="57">
        <v>1400099990</v>
      </c>
      <c r="F35" s="57">
        <v>244</v>
      </c>
      <c r="G35" s="128">
        <f t="shared" si="0"/>
        <v>25</v>
      </c>
      <c r="H35" s="129">
        <v>25</v>
      </c>
      <c r="I35" s="129">
        <v>0</v>
      </c>
    </row>
    <row r="36" spans="1:9" ht="67.5" customHeight="1">
      <c r="A36" s="28" t="s">
        <v>78</v>
      </c>
      <c r="B36" s="57">
        <v>650</v>
      </c>
      <c r="C36" s="57" t="s">
        <v>85</v>
      </c>
      <c r="D36" s="57" t="s">
        <v>96</v>
      </c>
      <c r="E36" s="57" t="s">
        <v>241</v>
      </c>
      <c r="F36" s="57" t="s">
        <v>110</v>
      </c>
      <c r="G36" s="128">
        <f t="shared" si="0"/>
        <v>300</v>
      </c>
      <c r="H36" s="129">
        <v>300</v>
      </c>
      <c r="I36" s="129">
        <v>0</v>
      </c>
    </row>
    <row r="37" spans="1:9" ht="62.25" customHeight="1">
      <c r="A37" s="28" t="s">
        <v>78</v>
      </c>
      <c r="B37" s="56">
        <v>650</v>
      </c>
      <c r="C37" s="57" t="s">
        <v>85</v>
      </c>
      <c r="D37" s="56">
        <v>14</v>
      </c>
      <c r="E37" s="78">
        <v>1310182300</v>
      </c>
      <c r="F37" s="57">
        <v>244</v>
      </c>
      <c r="G37" s="128">
        <f t="shared" si="0"/>
        <v>18.3</v>
      </c>
      <c r="H37" s="128">
        <v>18.3</v>
      </c>
      <c r="I37" s="128">
        <v>0</v>
      </c>
    </row>
    <row r="38" spans="1:9" ht="65.25" customHeight="1">
      <c r="A38" s="28" t="s">
        <v>78</v>
      </c>
      <c r="B38" s="56">
        <v>650</v>
      </c>
      <c r="C38" s="57" t="s">
        <v>85</v>
      </c>
      <c r="D38" s="56">
        <v>14</v>
      </c>
      <c r="E38" s="56" t="s">
        <v>121</v>
      </c>
      <c r="F38" s="56">
        <v>244</v>
      </c>
      <c r="G38" s="132">
        <f t="shared" si="0"/>
        <v>8</v>
      </c>
      <c r="H38" s="132">
        <v>8</v>
      </c>
      <c r="I38" s="132">
        <v>0</v>
      </c>
    </row>
    <row r="39" spans="1:9" ht="56.25">
      <c r="A39" s="28" t="s">
        <v>78</v>
      </c>
      <c r="B39" s="79" t="s">
        <v>100</v>
      </c>
      <c r="C39" s="79" t="s">
        <v>85</v>
      </c>
      <c r="D39" s="79" t="s">
        <v>112</v>
      </c>
      <c r="E39" s="40" t="s">
        <v>123</v>
      </c>
      <c r="F39" s="79" t="s">
        <v>110</v>
      </c>
      <c r="G39" s="132">
        <f t="shared" si="0"/>
        <v>4</v>
      </c>
      <c r="H39" s="132">
        <v>4</v>
      </c>
      <c r="I39" s="132">
        <v>0</v>
      </c>
    </row>
    <row r="40" spans="1:9" ht="67.5" customHeight="1">
      <c r="A40" s="28" t="s">
        <v>78</v>
      </c>
      <c r="B40" s="57">
        <v>650</v>
      </c>
      <c r="C40" s="57" t="s">
        <v>48</v>
      </c>
      <c r="D40" s="57" t="s">
        <v>96</v>
      </c>
      <c r="E40" s="57" t="s">
        <v>136</v>
      </c>
      <c r="F40" s="57">
        <v>244</v>
      </c>
      <c r="G40" s="129">
        <f t="shared" si="0"/>
        <v>1588.5</v>
      </c>
      <c r="H40" s="129">
        <v>1588.5</v>
      </c>
      <c r="I40" s="129">
        <v>0</v>
      </c>
    </row>
    <row r="41" spans="1:9" ht="67.5" customHeight="1">
      <c r="A41" s="28" t="s">
        <v>78</v>
      </c>
      <c r="B41" s="57" t="s">
        <v>100</v>
      </c>
      <c r="C41" s="57" t="s">
        <v>48</v>
      </c>
      <c r="D41" s="57" t="s">
        <v>96</v>
      </c>
      <c r="E41" s="57" t="s">
        <v>138</v>
      </c>
      <c r="F41" s="57" t="s">
        <v>110</v>
      </c>
      <c r="G41" s="129">
        <f t="shared" si="0"/>
        <v>9530</v>
      </c>
      <c r="H41" s="129">
        <v>9530</v>
      </c>
      <c r="I41" s="129">
        <v>0</v>
      </c>
    </row>
    <row r="42" spans="1:9" ht="67.5" customHeight="1">
      <c r="A42" s="28" t="s">
        <v>78</v>
      </c>
      <c r="B42" s="57" t="s">
        <v>100</v>
      </c>
      <c r="C42" s="57" t="s">
        <v>48</v>
      </c>
      <c r="D42" s="57" t="s">
        <v>96</v>
      </c>
      <c r="E42" s="57" t="s">
        <v>140</v>
      </c>
      <c r="F42" s="57" t="s">
        <v>110</v>
      </c>
      <c r="G42" s="129">
        <f t="shared" si="0"/>
        <v>2100</v>
      </c>
      <c r="H42" s="129">
        <v>2100</v>
      </c>
      <c r="I42" s="129">
        <v>0</v>
      </c>
    </row>
    <row r="43" spans="1:9" s="49" customFormat="1" ht="47.25" customHeight="1">
      <c r="A43" s="42" t="s">
        <v>145</v>
      </c>
      <c r="B43" s="86">
        <v>650</v>
      </c>
      <c r="C43" s="40" t="s">
        <v>48</v>
      </c>
      <c r="D43" s="40" t="s">
        <v>142</v>
      </c>
      <c r="E43" s="86">
        <v>8010020070</v>
      </c>
      <c r="F43" s="86">
        <v>242</v>
      </c>
      <c r="G43" s="128">
        <f t="shared" si="0"/>
        <v>200</v>
      </c>
      <c r="H43" s="128">
        <v>200</v>
      </c>
      <c r="I43" s="128">
        <v>0</v>
      </c>
    </row>
    <row r="44" spans="1:9" s="49" customFormat="1" ht="54.75" customHeight="1">
      <c r="A44" s="42" t="s">
        <v>78</v>
      </c>
      <c r="B44" s="86">
        <v>650</v>
      </c>
      <c r="C44" s="40" t="s">
        <v>48</v>
      </c>
      <c r="D44" s="40" t="s">
        <v>142</v>
      </c>
      <c r="E44" s="86">
        <v>8010020070</v>
      </c>
      <c r="F44" s="86">
        <v>244</v>
      </c>
      <c r="G44" s="128">
        <f t="shared" si="0"/>
        <v>75.9</v>
      </c>
      <c r="H44" s="128">
        <v>75.9</v>
      </c>
      <c r="I44" s="128">
        <v>0</v>
      </c>
    </row>
    <row r="45" spans="1:9" s="49" customFormat="1" ht="60" customHeight="1">
      <c r="A45" s="28" t="s">
        <v>78</v>
      </c>
      <c r="B45" s="56">
        <v>650</v>
      </c>
      <c r="C45" s="40" t="s">
        <v>48</v>
      </c>
      <c r="D45" s="56">
        <v>12</v>
      </c>
      <c r="E45" s="34" t="s">
        <v>57</v>
      </c>
      <c r="F45" s="56">
        <v>244</v>
      </c>
      <c r="G45" s="128">
        <f t="shared" si="0"/>
        <v>0</v>
      </c>
      <c r="H45" s="128">
        <v>0</v>
      </c>
      <c r="I45" s="128">
        <v>0</v>
      </c>
    </row>
    <row r="46" spans="1:9" ht="29.25" customHeight="1">
      <c r="A46" s="28" t="s">
        <v>62</v>
      </c>
      <c r="B46" s="84">
        <v>650</v>
      </c>
      <c r="C46" s="84" t="s">
        <v>48</v>
      </c>
      <c r="D46" s="84" t="s">
        <v>147</v>
      </c>
      <c r="E46" s="34" t="s">
        <v>59</v>
      </c>
      <c r="F46" s="84" t="s">
        <v>110</v>
      </c>
      <c r="G46" s="129">
        <f t="shared" si="0"/>
        <v>452.1</v>
      </c>
      <c r="H46" s="132">
        <v>452.1</v>
      </c>
      <c r="I46" s="132">
        <v>0</v>
      </c>
    </row>
    <row r="47" spans="1:9" ht="57.75" customHeight="1">
      <c r="A47" s="42" t="s">
        <v>78</v>
      </c>
      <c r="B47" s="86">
        <v>650</v>
      </c>
      <c r="C47" s="40" t="s">
        <v>151</v>
      </c>
      <c r="D47" s="40" t="s">
        <v>27</v>
      </c>
      <c r="E47" s="86">
        <v>7000099990</v>
      </c>
      <c r="F47" s="86">
        <v>244</v>
      </c>
      <c r="G47" s="128">
        <f t="shared" si="0"/>
        <v>40</v>
      </c>
      <c r="H47" s="128">
        <v>40</v>
      </c>
      <c r="I47" s="128">
        <v>0</v>
      </c>
    </row>
    <row r="48" spans="1:9" ht="57.75" customHeight="1">
      <c r="A48" s="28" t="s">
        <v>78</v>
      </c>
      <c r="B48" s="56">
        <v>650</v>
      </c>
      <c r="C48" s="40" t="s">
        <v>151</v>
      </c>
      <c r="D48" s="40" t="s">
        <v>85</v>
      </c>
      <c r="E48" s="76">
        <v>7000099990</v>
      </c>
      <c r="F48" s="76">
        <v>244</v>
      </c>
      <c r="G48" s="33">
        <f t="shared" si="0"/>
        <v>608.2</v>
      </c>
      <c r="H48" s="33">
        <v>608.2</v>
      </c>
      <c r="I48" s="22">
        <v>0</v>
      </c>
    </row>
    <row r="49" spans="1:9" ht="57.75" customHeight="1">
      <c r="A49" s="70" t="s">
        <v>78</v>
      </c>
      <c r="B49" s="56">
        <v>650</v>
      </c>
      <c r="C49" s="40" t="s">
        <v>151</v>
      </c>
      <c r="D49" s="40" t="s">
        <v>85</v>
      </c>
      <c r="E49" s="77" t="s">
        <v>140</v>
      </c>
      <c r="F49" s="76">
        <v>244</v>
      </c>
      <c r="G49" s="33">
        <f t="shared" si="0"/>
        <v>301.6</v>
      </c>
      <c r="H49" s="33">
        <v>301.6</v>
      </c>
      <c r="I49" s="22">
        <v>0</v>
      </c>
    </row>
    <row r="50" spans="1:9" ht="60" customHeight="1">
      <c r="A50" s="28" t="s">
        <v>78</v>
      </c>
      <c r="B50" s="56">
        <v>650</v>
      </c>
      <c r="C50" s="40" t="s">
        <v>65</v>
      </c>
      <c r="D50" s="40" t="s">
        <v>65</v>
      </c>
      <c r="E50" s="76">
        <v>3200099990</v>
      </c>
      <c r="F50" s="76">
        <v>244</v>
      </c>
      <c r="G50" s="129">
        <f t="shared" si="0"/>
        <v>0.5</v>
      </c>
      <c r="H50" s="129">
        <v>0.5</v>
      </c>
      <c r="I50" s="129">
        <v>0</v>
      </c>
    </row>
    <row r="51" spans="1:9" ht="30" customHeight="1">
      <c r="A51" s="28" t="s">
        <v>180</v>
      </c>
      <c r="B51" s="56">
        <v>650</v>
      </c>
      <c r="C51" s="57" t="s">
        <v>158</v>
      </c>
      <c r="D51" s="57" t="s">
        <v>27</v>
      </c>
      <c r="E51" s="56">
        <v>7000000590</v>
      </c>
      <c r="F51" s="56">
        <v>111</v>
      </c>
      <c r="G51" s="129">
        <f t="shared" si="0"/>
        <v>2900</v>
      </c>
      <c r="H51" s="129">
        <v>2900</v>
      </c>
      <c r="I51" s="129">
        <v>0</v>
      </c>
    </row>
    <row r="52" spans="1:9" ht="54" customHeight="1">
      <c r="A52" s="28" t="s">
        <v>181</v>
      </c>
      <c r="B52" s="56">
        <v>650</v>
      </c>
      <c r="C52" s="57" t="s">
        <v>158</v>
      </c>
      <c r="D52" s="57" t="s">
        <v>27</v>
      </c>
      <c r="E52" s="56">
        <v>7000000590</v>
      </c>
      <c r="F52" s="56">
        <v>112</v>
      </c>
      <c r="G52" s="129">
        <f t="shared" si="0"/>
        <v>51.1</v>
      </c>
      <c r="H52" s="129">
        <v>51.1</v>
      </c>
      <c r="I52" s="129">
        <v>0</v>
      </c>
    </row>
    <row r="53" spans="1:9" ht="82.5" customHeight="1">
      <c r="A53" s="28" t="s">
        <v>45</v>
      </c>
      <c r="B53" s="56">
        <v>650</v>
      </c>
      <c r="C53" s="57" t="s">
        <v>158</v>
      </c>
      <c r="D53" s="57" t="s">
        <v>27</v>
      </c>
      <c r="E53" s="56">
        <v>7000000590</v>
      </c>
      <c r="F53" s="56">
        <v>119</v>
      </c>
      <c r="G53" s="129">
        <f t="shared" si="0"/>
        <v>875.8</v>
      </c>
      <c r="H53" s="129">
        <v>875.8</v>
      </c>
      <c r="I53" s="129">
        <v>0</v>
      </c>
    </row>
    <row r="54" spans="1:9" ht="61.5" customHeight="1">
      <c r="A54" s="28" t="s">
        <v>78</v>
      </c>
      <c r="B54" s="56">
        <v>650</v>
      </c>
      <c r="C54" s="57" t="s">
        <v>158</v>
      </c>
      <c r="D54" s="57" t="s">
        <v>27</v>
      </c>
      <c r="E54" s="56">
        <v>7000000590</v>
      </c>
      <c r="F54" s="56">
        <v>244</v>
      </c>
      <c r="G54" s="129">
        <f t="shared" si="0"/>
        <v>812.7</v>
      </c>
      <c r="H54" s="129">
        <v>812.7</v>
      </c>
      <c r="I54" s="129">
        <v>0</v>
      </c>
    </row>
    <row r="55" spans="1:9" ht="131.25" customHeight="1">
      <c r="A55" s="75" t="s">
        <v>184</v>
      </c>
      <c r="B55" s="76">
        <v>650</v>
      </c>
      <c r="C55" s="30" t="s">
        <v>158</v>
      </c>
      <c r="D55" s="77" t="s">
        <v>27</v>
      </c>
      <c r="E55" s="30" t="s">
        <v>185</v>
      </c>
      <c r="F55" s="77" t="s">
        <v>110</v>
      </c>
      <c r="G55" s="142">
        <f>H55</f>
        <v>59</v>
      </c>
      <c r="H55" s="142">
        <v>59</v>
      </c>
      <c r="I55" s="142" t="e">
        <f>#REF!</f>
        <v>#REF!</v>
      </c>
    </row>
    <row r="56" spans="1:9" ht="34.5" customHeight="1">
      <c r="A56" s="28" t="s">
        <v>62</v>
      </c>
      <c r="B56" s="84">
        <v>650</v>
      </c>
      <c r="C56" s="57" t="s">
        <v>158</v>
      </c>
      <c r="D56" s="57" t="s">
        <v>27</v>
      </c>
      <c r="E56" s="34" t="s">
        <v>59</v>
      </c>
      <c r="F56" s="84" t="s">
        <v>110</v>
      </c>
      <c r="G56" s="129">
        <f aca="true" t="shared" si="1" ref="G56:G69">H56+I56</f>
        <v>1408.6</v>
      </c>
      <c r="H56" s="129">
        <v>1408.6</v>
      </c>
      <c r="I56" s="129">
        <v>0</v>
      </c>
    </row>
    <row r="57" spans="1:9" ht="40.5" customHeight="1">
      <c r="A57" s="28" t="s">
        <v>80</v>
      </c>
      <c r="B57" s="56">
        <v>650</v>
      </c>
      <c r="C57" s="57" t="s">
        <v>158</v>
      </c>
      <c r="D57" s="57" t="s">
        <v>27</v>
      </c>
      <c r="E57" s="56">
        <v>7000000590</v>
      </c>
      <c r="F57" s="56">
        <v>851</v>
      </c>
      <c r="G57" s="129">
        <f t="shared" si="1"/>
        <v>15</v>
      </c>
      <c r="H57" s="129">
        <v>15</v>
      </c>
      <c r="I57" s="129">
        <v>0</v>
      </c>
    </row>
    <row r="58" spans="1:9" ht="29.25" customHeight="1">
      <c r="A58" s="28" t="s">
        <v>81</v>
      </c>
      <c r="B58" s="56">
        <v>650</v>
      </c>
      <c r="C58" s="57" t="s">
        <v>158</v>
      </c>
      <c r="D58" s="57" t="s">
        <v>27</v>
      </c>
      <c r="E58" s="56">
        <v>7000000590</v>
      </c>
      <c r="F58" s="56">
        <v>852</v>
      </c>
      <c r="G58" s="129">
        <f t="shared" si="1"/>
        <v>5</v>
      </c>
      <c r="H58" s="129">
        <v>5</v>
      </c>
      <c r="I58" s="129">
        <v>0</v>
      </c>
    </row>
    <row r="59" spans="1:9" ht="39.75" customHeight="1">
      <c r="A59" s="28" t="s">
        <v>190</v>
      </c>
      <c r="B59" s="56">
        <v>650</v>
      </c>
      <c r="C59" s="56">
        <v>10</v>
      </c>
      <c r="D59" s="57" t="s">
        <v>27</v>
      </c>
      <c r="E59" s="56">
        <v>7000099990</v>
      </c>
      <c r="F59" s="56">
        <v>312</v>
      </c>
      <c r="G59" s="129">
        <f t="shared" si="1"/>
        <v>60</v>
      </c>
      <c r="H59" s="129">
        <v>60</v>
      </c>
      <c r="I59" s="129">
        <v>0</v>
      </c>
    </row>
    <row r="60" spans="1:9" ht="38.25" customHeight="1">
      <c r="A60" s="28" t="s">
        <v>180</v>
      </c>
      <c r="B60" s="56">
        <v>650</v>
      </c>
      <c r="C60" s="57" t="s">
        <v>192</v>
      </c>
      <c r="D60" s="57" t="s">
        <v>27</v>
      </c>
      <c r="E60" s="57" t="s">
        <v>196</v>
      </c>
      <c r="F60" s="56">
        <v>111</v>
      </c>
      <c r="G60" s="129">
        <f t="shared" si="1"/>
        <v>471</v>
      </c>
      <c r="H60" s="129">
        <v>471</v>
      </c>
      <c r="I60" s="129">
        <v>0</v>
      </c>
    </row>
    <row r="61" spans="1:9" ht="52.5" customHeight="1">
      <c r="A61" s="28" t="s">
        <v>181</v>
      </c>
      <c r="B61" s="56">
        <v>650</v>
      </c>
      <c r="C61" s="57" t="s">
        <v>192</v>
      </c>
      <c r="D61" s="57" t="s">
        <v>27</v>
      </c>
      <c r="E61" s="57" t="s">
        <v>196</v>
      </c>
      <c r="F61" s="56">
        <v>112</v>
      </c>
      <c r="G61" s="129">
        <f t="shared" si="1"/>
        <v>67.5</v>
      </c>
      <c r="H61" s="129">
        <v>67.5</v>
      </c>
      <c r="I61" s="129">
        <v>0</v>
      </c>
    </row>
    <row r="62" spans="1:9" ht="81" customHeight="1">
      <c r="A62" s="28" t="s">
        <v>197</v>
      </c>
      <c r="B62" s="56">
        <v>650</v>
      </c>
      <c r="C62" s="57" t="s">
        <v>192</v>
      </c>
      <c r="D62" s="57" t="s">
        <v>27</v>
      </c>
      <c r="E62" s="57" t="s">
        <v>196</v>
      </c>
      <c r="F62" s="56">
        <v>119</v>
      </c>
      <c r="G62" s="129">
        <f t="shared" si="1"/>
        <v>142.3</v>
      </c>
      <c r="H62" s="129">
        <v>142.3</v>
      </c>
      <c r="I62" s="129">
        <v>0</v>
      </c>
    </row>
    <row r="63" spans="1:9" ht="56.25" customHeight="1">
      <c r="A63" s="28" t="s">
        <v>78</v>
      </c>
      <c r="B63" s="56">
        <v>650</v>
      </c>
      <c r="C63" s="57" t="s">
        <v>192</v>
      </c>
      <c r="D63" s="57" t="s">
        <v>27</v>
      </c>
      <c r="E63" s="57" t="s">
        <v>196</v>
      </c>
      <c r="F63" s="56">
        <v>244</v>
      </c>
      <c r="G63" s="33">
        <f t="shared" si="1"/>
        <v>273.2</v>
      </c>
      <c r="H63" s="33">
        <v>273.2</v>
      </c>
      <c r="I63" s="22">
        <v>0</v>
      </c>
    </row>
    <row r="64" spans="1:9" ht="31.5" customHeight="1" hidden="1">
      <c r="A64" s="111" t="s">
        <v>198</v>
      </c>
      <c r="B64" s="112">
        <v>650</v>
      </c>
      <c r="C64" s="113" t="s">
        <v>65</v>
      </c>
      <c r="D64" s="113" t="s">
        <v>65</v>
      </c>
      <c r="E64" s="113" t="s">
        <v>199</v>
      </c>
      <c r="F64" s="114" t="s">
        <v>110</v>
      </c>
      <c r="G64" s="115">
        <f t="shared" si="1"/>
        <v>0</v>
      </c>
      <c r="H64" s="115">
        <v>0</v>
      </c>
      <c r="I64" s="115">
        <v>0</v>
      </c>
    </row>
    <row r="65" spans="1:9" ht="33" customHeight="1" hidden="1">
      <c r="A65" s="111" t="s">
        <v>200</v>
      </c>
      <c r="B65" s="34">
        <v>650</v>
      </c>
      <c r="C65" s="113" t="s">
        <v>65</v>
      </c>
      <c r="D65" s="113" t="s">
        <v>65</v>
      </c>
      <c r="E65" s="113" t="s">
        <v>201</v>
      </c>
      <c r="F65" s="113" t="s">
        <v>202</v>
      </c>
      <c r="G65" s="115">
        <f t="shared" si="1"/>
        <v>0</v>
      </c>
      <c r="H65" s="115">
        <v>0</v>
      </c>
      <c r="I65" s="115">
        <v>0</v>
      </c>
    </row>
    <row r="66" spans="1:9" ht="33" customHeight="1" hidden="1">
      <c r="A66" s="111" t="s">
        <v>203</v>
      </c>
      <c r="B66" s="34">
        <v>650</v>
      </c>
      <c r="C66" s="113" t="s">
        <v>65</v>
      </c>
      <c r="D66" s="113" t="s">
        <v>65</v>
      </c>
      <c r="E66" s="113" t="s">
        <v>204</v>
      </c>
      <c r="F66" s="113" t="s">
        <v>205</v>
      </c>
      <c r="G66" s="115">
        <f t="shared" si="1"/>
        <v>0</v>
      </c>
      <c r="H66" s="115">
        <v>0</v>
      </c>
      <c r="I66" s="115"/>
    </row>
    <row r="67" spans="1:9" ht="33" customHeight="1" hidden="1">
      <c r="A67" s="111" t="s">
        <v>206</v>
      </c>
      <c r="B67" s="34">
        <v>650</v>
      </c>
      <c r="C67" s="113" t="s">
        <v>65</v>
      </c>
      <c r="D67" s="113" t="s">
        <v>65</v>
      </c>
      <c r="E67" s="113" t="s">
        <v>204</v>
      </c>
      <c r="F67" s="113" t="s">
        <v>207</v>
      </c>
      <c r="G67" s="115">
        <f t="shared" si="1"/>
        <v>0</v>
      </c>
      <c r="H67" s="115">
        <v>0</v>
      </c>
      <c r="I67" s="115"/>
    </row>
    <row r="68" spans="1:9" ht="31.5" customHeight="1" hidden="1">
      <c r="A68" s="116" t="s">
        <v>208</v>
      </c>
      <c r="B68" s="40">
        <v>650</v>
      </c>
      <c r="C68" s="113" t="s">
        <v>65</v>
      </c>
      <c r="D68" s="113" t="s">
        <v>96</v>
      </c>
      <c r="E68" s="113" t="s">
        <v>209</v>
      </c>
      <c r="F68" s="113" t="s">
        <v>32</v>
      </c>
      <c r="G68" s="115">
        <f t="shared" si="1"/>
        <v>0</v>
      </c>
      <c r="H68" s="115">
        <f>H69</f>
        <v>0</v>
      </c>
      <c r="I68" s="115">
        <f>I69</f>
        <v>0</v>
      </c>
    </row>
    <row r="69" spans="1:9" ht="31.5" customHeight="1" hidden="1">
      <c r="A69" s="117" t="s">
        <v>210</v>
      </c>
      <c r="B69" s="79">
        <v>650</v>
      </c>
      <c r="C69" s="118" t="s">
        <v>65</v>
      </c>
      <c r="D69" s="118" t="s">
        <v>96</v>
      </c>
      <c r="E69" s="118" t="s">
        <v>209</v>
      </c>
      <c r="F69" s="118" t="s">
        <v>61</v>
      </c>
      <c r="G69" s="115">
        <f t="shared" si="1"/>
        <v>0</v>
      </c>
      <c r="H69" s="119">
        <v>0</v>
      </c>
      <c r="I69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6"/>
  <sheetViews>
    <sheetView tabSelected="1" zoomScalePageLayoutView="0" workbookViewId="0" topLeftCell="A1">
      <selection activeCell="I6" sqref="I6"/>
    </sheetView>
  </sheetViews>
  <sheetFormatPr defaultColWidth="8.875" defaultRowHeight="12.75"/>
  <cols>
    <col min="1" max="1" width="53.625" style="1" customWidth="1"/>
    <col min="2" max="2" width="7.125" style="1" hidden="1" customWidth="1"/>
    <col min="3" max="3" width="5.25390625" style="1" customWidth="1"/>
    <col min="4" max="4" width="5.125" style="1" customWidth="1"/>
    <col min="5" max="5" width="16.625" style="1" customWidth="1"/>
    <col min="6" max="6" width="6.125" style="1" customWidth="1"/>
    <col min="7" max="7" width="20.125" style="1" customWidth="1"/>
    <col min="8" max="8" width="19.75390625" style="1" customWidth="1"/>
    <col min="9" max="9" width="17.125" style="1" customWidth="1"/>
    <col min="10" max="10" width="9.625" style="67" customWidth="1"/>
    <col min="11" max="247" width="8.875" style="1" customWidth="1"/>
  </cols>
  <sheetData>
    <row r="1" spans="7:9" ht="18.75" customHeight="1">
      <c r="G1" s="201" t="s">
        <v>242</v>
      </c>
      <c r="H1" s="201"/>
      <c r="I1" s="201"/>
    </row>
    <row r="2" spans="8:9" ht="18.75" customHeight="1">
      <c r="H2" s="201" t="s">
        <v>243</v>
      </c>
      <c r="I2" s="201"/>
    </row>
    <row r="3" spans="8:9" ht="18.75" customHeight="1">
      <c r="H3" s="201" t="s">
        <v>244</v>
      </c>
      <c r="I3" s="201"/>
    </row>
    <row r="4" spans="8:9" ht="18.75" customHeight="1">
      <c r="H4" s="201" t="s">
        <v>245</v>
      </c>
      <c r="I4" s="201"/>
    </row>
    <row r="5" spans="8:9" ht="18.75" customHeight="1">
      <c r="H5" s="201" t="s">
        <v>246</v>
      </c>
      <c r="I5" s="201"/>
    </row>
    <row r="6" spans="1:2" ht="18.75">
      <c r="A6" s="2"/>
      <c r="B6" s="2"/>
    </row>
    <row r="7" spans="1:2" ht="18.75">
      <c r="A7" s="2"/>
      <c r="B7" s="2"/>
    </row>
    <row r="8" spans="1:9" ht="90.75" customHeight="1">
      <c r="A8" s="202" t="s">
        <v>247</v>
      </c>
      <c r="B8" s="202"/>
      <c r="C8" s="202"/>
      <c r="D8" s="202"/>
      <c r="E8" s="202"/>
      <c r="F8" s="202"/>
      <c r="G8" s="202"/>
      <c r="H8" s="202"/>
      <c r="I8" s="202"/>
    </row>
    <row r="9" spans="1:9" ht="18.75">
      <c r="A9" s="3"/>
      <c r="B9" s="3"/>
      <c r="I9" s="2" t="s">
        <v>248</v>
      </c>
    </row>
    <row r="10" spans="1:9" ht="194.25" customHeight="1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143" t="s">
        <v>13</v>
      </c>
      <c r="I10" s="143" t="s">
        <v>14</v>
      </c>
    </row>
    <row r="11" spans="1:9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</row>
    <row r="12" spans="1:9" ht="27.75" customHeight="1">
      <c r="A12" s="144" t="s">
        <v>25</v>
      </c>
      <c r="B12" s="144"/>
      <c r="C12" s="144"/>
      <c r="D12" s="144"/>
      <c r="E12" s="144"/>
      <c r="F12" s="144"/>
      <c r="G12" s="92">
        <f aca="true" t="shared" si="0" ref="G12:G23">H12+I12</f>
        <v>68016244.48</v>
      </c>
      <c r="H12" s="92">
        <f>H13+H79+H89+H146+H213+H273+H284+H312+H375+H382+H369</f>
        <v>67123370.05</v>
      </c>
      <c r="I12" s="92">
        <f>I13+I79+I89+I146+I213+I273+I284+I312+I375+I382+I369</f>
        <v>892874.4299999999</v>
      </c>
    </row>
    <row r="13" spans="1:9" ht="27" customHeight="1">
      <c r="A13" s="145" t="s">
        <v>26</v>
      </c>
      <c r="B13" s="144">
        <v>650</v>
      </c>
      <c r="C13" s="146" t="s">
        <v>27</v>
      </c>
      <c r="D13" s="146" t="s">
        <v>28</v>
      </c>
      <c r="E13" s="146" t="s">
        <v>55</v>
      </c>
      <c r="F13" s="146"/>
      <c r="G13" s="92">
        <f t="shared" si="0"/>
        <v>11333363.87</v>
      </c>
      <c r="H13" s="92">
        <f>H14+H26+H50+H62+H55</f>
        <v>11333363.87</v>
      </c>
      <c r="I13" s="92">
        <f>I14+I26+I50+I62</f>
        <v>0</v>
      </c>
    </row>
    <row r="14" spans="1:9" ht="77.25" customHeight="1">
      <c r="A14" s="147" t="s">
        <v>29</v>
      </c>
      <c r="B14" s="144">
        <v>650</v>
      </c>
      <c r="C14" s="146" t="s">
        <v>27</v>
      </c>
      <c r="D14" s="146" t="s">
        <v>30</v>
      </c>
      <c r="E14" s="146" t="s">
        <v>31</v>
      </c>
      <c r="F14" s="146" t="s">
        <v>32</v>
      </c>
      <c r="G14" s="92">
        <f t="shared" si="0"/>
        <v>1762561.4799999997</v>
      </c>
      <c r="H14" s="92">
        <f>H18+H15</f>
        <v>1762561.4799999997</v>
      </c>
      <c r="I14" s="92">
        <f>I19</f>
        <v>0</v>
      </c>
    </row>
    <row r="15" spans="1:9" ht="77.25" customHeight="1">
      <c r="A15" s="75" t="s">
        <v>56</v>
      </c>
      <c r="B15" s="29">
        <v>650</v>
      </c>
      <c r="C15" s="30" t="s">
        <v>27</v>
      </c>
      <c r="D15" s="30" t="s">
        <v>30</v>
      </c>
      <c r="E15" s="30" t="s">
        <v>57</v>
      </c>
      <c r="F15" s="30" t="s">
        <v>32</v>
      </c>
      <c r="G15" s="31">
        <f t="shared" si="0"/>
        <v>14773.64</v>
      </c>
      <c r="H15" s="31">
        <f>H16</f>
        <v>14773.64</v>
      </c>
      <c r="I15" s="31">
        <f>I16</f>
        <v>0</v>
      </c>
    </row>
    <row r="16" spans="1:9" ht="109.5" customHeight="1">
      <c r="A16" s="75" t="s">
        <v>37</v>
      </c>
      <c r="B16" s="29">
        <v>650</v>
      </c>
      <c r="C16" s="30" t="s">
        <v>27</v>
      </c>
      <c r="D16" s="30" t="s">
        <v>30</v>
      </c>
      <c r="E16" s="30" t="s">
        <v>249</v>
      </c>
      <c r="F16" s="30" t="s">
        <v>38</v>
      </c>
      <c r="G16" s="31">
        <f t="shared" si="0"/>
        <v>14773.64</v>
      </c>
      <c r="H16" s="31">
        <v>14773.64</v>
      </c>
      <c r="I16" s="31">
        <v>0</v>
      </c>
    </row>
    <row r="17" spans="1:9" ht="109.5" customHeight="1">
      <c r="A17" s="75" t="s">
        <v>39</v>
      </c>
      <c r="B17" s="29">
        <v>650</v>
      </c>
      <c r="C17" s="30" t="s">
        <v>27</v>
      </c>
      <c r="D17" s="30" t="s">
        <v>30</v>
      </c>
      <c r="E17" s="30" t="s">
        <v>249</v>
      </c>
      <c r="F17" s="30" t="s">
        <v>40</v>
      </c>
      <c r="G17" s="31">
        <f t="shared" si="0"/>
        <v>14773.64</v>
      </c>
      <c r="H17" s="31">
        <v>14773.64</v>
      </c>
      <c r="I17" s="31">
        <v>0</v>
      </c>
    </row>
    <row r="18" spans="1:9" ht="47.25" customHeight="1">
      <c r="A18" s="75" t="s">
        <v>250</v>
      </c>
      <c r="B18" s="29">
        <v>650</v>
      </c>
      <c r="C18" s="30" t="s">
        <v>27</v>
      </c>
      <c r="D18" s="30" t="s">
        <v>30</v>
      </c>
      <c r="E18" s="30" t="s">
        <v>251</v>
      </c>
      <c r="F18" s="30" t="s">
        <v>32</v>
      </c>
      <c r="G18" s="31">
        <f t="shared" si="0"/>
        <v>1747787.8399999999</v>
      </c>
      <c r="H18" s="31">
        <f>H19</f>
        <v>1747787.8399999999</v>
      </c>
      <c r="I18" s="31"/>
    </row>
    <row r="19" spans="1:9" ht="96.75" customHeight="1">
      <c r="A19" s="75" t="s">
        <v>252</v>
      </c>
      <c r="B19" s="29">
        <v>650</v>
      </c>
      <c r="C19" s="30" t="s">
        <v>27</v>
      </c>
      <c r="D19" s="30" t="s">
        <v>30</v>
      </c>
      <c r="E19" s="30" t="s">
        <v>34</v>
      </c>
      <c r="F19" s="30" t="s">
        <v>32</v>
      </c>
      <c r="G19" s="31">
        <f t="shared" si="0"/>
        <v>1747787.8399999999</v>
      </c>
      <c r="H19" s="31">
        <f>H20</f>
        <v>1747787.8399999999</v>
      </c>
      <c r="I19" s="31">
        <f>I20</f>
        <v>0</v>
      </c>
    </row>
    <row r="20" spans="1:9" ht="130.5" customHeight="1">
      <c r="A20" s="75" t="s">
        <v>253</v>
      </c>
      <c r="B20" s="29">
        <v>650</v>
      </c>
      <c r="C20" s="30" t="s">
        <v>27</v>
      </c>
      <c r="D20" s="30" t="s">
        <v>30</v>
      </c>
      <c r="E20" s="30" t="s">
        <v>36</v>
      </c>
      <c r="F20" s="30" t="s">
        <v>32</v>
      </c>
      <c r="G20" s="31">
        <f t="shared" si="0"/>
        <v>1747787.8399999999</v>
      </c>
      <c r="H20" s="31">
        <f>H21</f>
        <v>1747787.8399999999</v>
      </c>
      <c r="I20" s="31">
        <f>I21</f>
        <v>0</v>
      </c>
    </row>
    <row r="21" spans="1:9" ht="124.5" customHeight="1">
      <c r="A21" s="75" t="s">
        <v>37</v>
      </c>
      <c r="B21" s="29">
        <v>650</v>
      </c>
      <c r="C21" s="30" t="s">
        <v>27</v>
      </c>
      <c r="D21" s="30" t="s">
        <v>30</v>
      </c>
      <c r="E21" s="30" t="s">
        <v>36</v>
      </c>
      <c r="F21" s="30" t="s">
        <v>38</v>
      </c>
      <c r="G21" s="31">
        <f t="shared" si="0"/>
        <v>1747787.8399999999</v>
      </c>
      <c r="H21" s="31">
        <f>H22</f>
        <v>1747787.8399999999</v>
      </c>
      <c r="I21" s="31">
        <f>I22</f>
        <v>0</v>
      </c>
    </row>
    <row r="22" spans="1:9" ht="43.5" customHeight="1">
      <c r="A22" s="75" t="s">
        <v>39</v>
      </c>
      <c r="B22" s="29">
        <v>650</v>
      </c>
      <c r="C22" s="30" t="s">
        <v>27</v>
      </c>
      <c r="D22" s="30" t="s">
        <v>30</v>
      </c>
      <c r="E22" s="30" t="s">
        <v>36</v>
      </c>
      <c r="F22" s="30" t="s">
        <v>40</v>
      </c>
      <c r="G22" s="31">
        <f t="shared" si="0"/>
        <v>1747787.8399999999</v>
      </c>
      <c r="H22" s="31">
        <f>H23+H25+H24</f>
        <v>1747787.8399999999</v>
      </c>
      <c r="I22" s="31">
        <f>I23+I25</f>
        <v>0</v>
      </c>
    </row>
    <row r="23" spans="1:9" ht="43.5" customHeight="1" hidden="1">
      <c r="A23" s="75" t="s">
        <v>41</v>
      </c>
      <c r="B23" s="29">
        <v>650</v>
      </c>
      <c r="C23" s="30" t="s">
        <v>27</v>
      </c>
      <c r="D23" s="30" t="s">
        <v>30</v>
      </c>
      <c r="E23" s="30" t="s">
        <v>36</v>
      </c>
      <c r="F23" s="30" t="s">
        <v>42</v>
      </c>
      <c r="G23" s="31">
        <f t="shared" si="0"/>
        <v>1351219.88</v>
      </c>
      <c r="H23" s="31">
        <v>1351219.88</v>
      </c>
      <c r="I23" s="31">
        <v>0</v>
      </c>
    </row>
    <row r="24" spans="1:9" ht="65.25" customHeight="1" hidden="1">
      <c r="A24" s="75" t="s">
        <v>43</v>
      </c>
      <c r="B24" s="29">
        <v>650</v>
      </c>
      <c r="C24" s="30" t="s">
        <v>27</v>
      </c>
      <c r="D24" s="30" t="s">
        <v>30</v>
      </c>
      <c r="E24" s="30" t="s">
        <v>36</v>
      </c>
      <c r="F24" s="30" t="s">
        <v>44</v>
      </c>
      <c r="G24" s="31">
        <v>0</v>
      </c>
      <c r="H24" s="31">
        <v>0</v>
      </c>
      <c r="I24" s="31"/>
    </row>
    <row r="25" spans="1:9" ht="79.5" customHeight="1" hidden="1">
      <c r="A25" s="75" t="s">
        <v>45</v>
      </c>
      <c r="B25" s="29">
        <v>650</v>
      </c>
      <c r="C25" s="30" t="s">
        <v>27</v>
      </c>
      <c r="D25" s="30" t="s">
        <v>30</v>
      </c>
      <c r="E25" s="30" t="s">
        <v>36</v>
      </c>
      <c r="F25" s="30" t="s">
        <v>46</v>
      </c>
      <c r="G25" s="31">
        <f aca="true" t="shared" si="1" ref="G25:G122">H25+I25</f>
        <v>396567.96</v>
      </c>
      <c r="H25" s="31">
        <v>396567.96</v>
      </c>
      <c r="I25" s="31">
        <v>0</v>
      </c>
    </row>
    <row r="26" spans="1:9" ht="96" customHeight="1">
      <c r="A26" s="147" t="s">
        <v>47</v>
      </c>
      <c r="B26" s="144">
        <v>650</v>
      </c>
      <c r="C26" s="146" t="s">
        <v>27</v>
      </c>
      <c r="D26" s="146" t="s">
        <v>48</v>
      </c>
      <c r="E26" s="146" t="s">
        <v>31</v>
      </c>
      <c r="F26" s="146" t="s">
        <v>32</v>
      </c>
      <c r="G26" s="92">
        <f t="shared" si="1"/>
        <v>8313702.719999999</v>
      </c>
      <c r="H26" s="92">
        <f>H27+H36</f>
        <v>8313702.719999999</v>
      </c>
      <c r="I26" s="92">
        <f>I27+I36</f>
        <v>0</v>
      </c>
    </row>
    <row r="27" spans="1:9" ht="59.25" customHeight="1">
      <c r="A27" s="147" t="s">
        <v>56</v>
      </c>
      <c r="B27" s="144">
        <v>650</v>
      </c>
      <c r="C27" s="146" t="s">
        <v>27</v>
      </c>
      <c r="D27" s="146" t="s">
        <v>48</v>
      </c>
      <c r="E27" s="146" t="s">
        <v>57</v>
      </c>
      <c r="F27" s="146" t="s">
        <v>32</v>
      </c>
      <c r="G27" s="92">
        <f t="shared" si="1"/>
        <v>1663676.3599999999</v>
      </c>
      <c r="H27" s="92">
        <f>H28+H30+H32+H34</f>
        <v>1663676.3599999999</v>
      </c>
      <c r="I27" s="92">
        <f>I28</f>
        <v>0</v>
      </c>
    </row>
    <row r="28" spans="1:9" ht="117" customHeight="1">
      <c r="A28" s="75" t="s">
        <v>37</v>
      </c>
      <c r="B28" s="29">
        <v>650</v>
      </c>
      <c r="C28" s="30" t="s">
        <v>27</v>
      </c>
      <c r="D28" s="30" t="s">
        <v>48</v>
      </c>
      <c r="E28" s="30" t="s">
        <v>254</v>
      </c>
      <c r="F28" s="30" t="s">
        <v>38</v>
      </c>
      <c r="G28" s="31">
        <f t="shared" si="1"/>
        <v>59094.52</v>
      </c>
      <c r="H28" s="31">
        <f>H29</f>
        <v>59094.52</v>
      </c>
      <c r="I28" s="31">
        <f>I29</f>
        <v>0</v>
      </c>
    </row>
    <row r="29" spans="1:9" ht="117" customHeight="1">
      <c r="A29" s="75" t="s">
        <v>39</v>
      </c>
      <c r="B29" s="29">
        <v>650</v>
      </c>
      <c r="C29" s="30" t="s">
        <v>27</v>
      </c>
      <c r="D29" s="30" t="s">
        <v>48</v>
      </c>
      <c r="E29" s="30" t="s">
        <v>254</v>
      </c>
      <c r="F29" s="30" t="s">
        <v>40</v>
      </c>
      <c r="G29" s="31">
        <f t="shared" si="1"/>
        <v>59094.52</v>
      </c>
      <c r="H29" s="31">
        <v>59094.52</v>
      </c>
      <c r="I29" s="31">
        <v>0</v>
      </c>
    </row>
    <row r="30" spans="1:9" ht="123" customHeight="1">
      <c r="A30" s="75" t="s">
        <v>37</v>
      </c>
      <c r="B30" s="29">
        <v>650</v>
      </c>
      <c r="C30" s="30" t="s">
        <v>27</v>
      </c>
      <c r="D30" s="30" t="s">
        <v>48</v>
      </c>
      <c r="E30" s="30" t="s">
        <v>255</v>
      </c>
      <c r="F30" s="30" t="s">
        <v>38</v>
      </c>
      <c r="G30" s="31">
        <f t="shared" si="1"/>
        <v>82131.84</v>
      </c>
      <c r="H30" s="31">
        <f>H31</f>
        <v>82131.84</v>
      </c>
      <c r="I30" s="31"/>
    </row>
    <row r="31" spans="1:9" ht="75.75" customHeight="1">
      <c r="A31" s="75" t="s">
        <v>39</v>
      </c>
      <c r="B31" s="29">
        <v>650</v>
      </c>
      <c r="C31" s="30" t="s">
        <v>27</v>
      </c>
      <c r="D31" s="30" t="s">
        <v>48</v>
      </c>
      <c r="E31" s="30" t="s">
        <v>255</v>
      </c>
      <c r="F31" s="30" t="s">
        <v>40</v>
      </c>
      <c r="G31" s="31">
        <f t="shared" si="1"/>
        <v>82131.84</v>
      </c>
      <c r="H31" s="31">
        <v>82131.84</v>
      </c>
      <c r="I31" s="31"/>
    </row>
    <row r="32" spans="1:9" ht="117" customHeight="1">
      <c r="A32" s="75" t="s">
        <v>37</v>
      </c>
      <c r="B32" s="29">
        <v>650</v>
      </c>
      <c r="C32" s="30" t="s">
        <v>27</v>
      </c>
      <c r="D32" s="30" t="s">
        <v>48</v>
      </c>
      <c r="E32" s="30" t="s">
        <v>256</v>
      </c>
      <c r="F32" s="30" t="s">
        <v>38</v>
      </c>
      <c r="G32" s="31">
        <f t="shared" si="1"/>
        <v>1505300</v>
      </c>
      <c r="H32" s="31">
        <f>H33</f>
        <v>1505300</v>
      </c>
      <c r="I32" s="31"/>
    </row>
    <row r="33" spans="1:9" ht="75.75" customHeight="1">
      <c r="A33" s="75" t="s">
        <v>39</v>
      </c>
      <c r="B33" s="29">
        <v>650</v>
      </c>
      <c r="C33" s="30" t="s">
        <v>27</v>
      </c>
      <c r="D33" s="30" t="s">
        <v>48</v>
      </c>
      <c r="E33" s="30" t="s">
        <v>256</v>
      </c>
      <c r="F33" s="30" t="s">
        <v>40</v>
      </c>
      <c r="G33" s="31">
        <f t="shared" si="1"/>
        <v>1505300</v>
      </c>
      <c r="H33" s="31">
        <v>1505300</v>
      </c>
      <c r="I33" s="31"/>
    </row>
    <row r="34" spans="1:9" ht="111" customHeight="1">
      <c r="A34" s="75" t="s">
        <v>37</v>
      </c>
      <c r="B34" s="29">
        <v>650</v>
      </c>
      <c r="C34" s="30" t="s">
        <v>27</v>
      </c>
      <c r="D34" s="30" t="s">
        <v>48</v>
      </c>
      <c r="E34" s="30" t="s">
        <v>257</v>
      </c>
      <c r="F34" s="30" t="s">
        <v>38</v>
      </c>
      <c r="G34" s="31">
        <f t="shared" si="1"/>
        <v>17150</v>
      </c>
      <c r="H34" s="31">
        <f>H35</f>
        <v>17150</v>
      </c>
      <c r="I34" s="31"/>
    </row>
    <row r="35" spans="1:9" ht="75.75" customHeight="1">
      <c r="A35" s="75" t="s">
        <v>39</v>
      </c>
      <c r="B35" s="29">
        <v>650</v>
      </c>
      <c r="C35" s="30" t="s">
        <v>27</v>
      </c>
      <c r="D35" s="30" t="s">
        <v>48</v>
      </c>
      <c r="E35" s="30" t="s">
        <v>257</v>
      </c>
      <c r="F35" s="30" t="s">
        <v>40</v>
      </c>
      <c r="G35" s="31">
        <f t="shared" si="1"/>
        <v>17150</v>
      </c>
      <c r="H35" s="31">
        <v>17150</v>
      </c>
      <c r="I35" s="31"/>
    </row>
    <row r="36" spans="1:9" ht="75.75" customHeight="1">
      <c r="A36" s="147" t="s">
        <v>250</v>
      </c>
      <c r="B36" s="144">
        <v>650</v>
      </c>
      <c r="C36" s="146" t="s">
        <v>27</v>
      </c>
      <c r="D36" s="146" t="s">
        <v>48</v>
      </c>
      <c r="E36" s="146" t="s">
        <v>251</v>
      </c>
      <c r="F36" s="146" t="s">
        <v>32</v>
      </c>
      <c r="G36" s="92">
        <f t="shared" si="1"/>
        <v>6650026.359999999</v>
      </c>
      <c r="H36" s="92">
        <f>H37</f>
        <v>6650026.359999999</v>
      </c>
      <c r="I36" s="92"/>
    </row>
    <row r="37" spans="1:9" ht="90.75" customHeight="1">
      <c r="A37" s="75" t="s">
        <v>258</v>
      </c>
      <c r="B37" s="29">
        <v>650</v>
      </c>
      <c r="C37" s="30" t="s">
        <v>27</v>
      </c>
      <c r="D37" s="30" t="s">
        <v>48</v>
      </c>
      <c r="E37" s="30" t="s">
        <v>34</v>
      </c>
      <c r="F37" s="30" t="s">
        <v>32</v>
      </c>
      <c r="G37" s="31">
        <f t="shared" si="1"/>
        <v>6650026.359999999</v>
      </c>
      <c r="H37" s="31">
        <f>H38+H44</f>
        <v>6650026.359999999</v>
      </c>
      <c r="I37" s="31"/>
    </row>
    <row r="38" spans="1:9" ht="105" customHeight="1">
      <c r="A38" s="75" t="s">
        <v>259</v>
      </c>
      <c r="B38" s="29">
        <v>650</v>
      </c>
      <c r="C38" s="30" t="s">
        <v>27</v>
      </c>
      <c r="D38" s="30" t="s">
        <v>48</v>
      </c>
      <c r="E38" s="30" t="s">
        <v>50</v>
      </c>
      <c r="F38" s="30" t="s">
        <v>32</v>
      </c>
      <c r="G38" s="31">
        <f t="shared" si="1"/>
        <v>3250633.55</v>
      </c>
      <c r="H38" s="31">
        <f>H39</f>
        <v>3250633.55</v>
      </c>
      <c r="I38" s="31"/>
    </row>
    <row r="39" spans="1:9" ht="102.75" customHeight="1">
      <c r="A39" s="75" t="s">
        <v>37</v>
      </c>
      <c r="B39" s="29">
        <v>650</v>
      </c>
      <c r="C39" s="30" t="s">
        <v>27</v>
      </c>
      <c r="D39" s="30" t="s">
        <v>48</v>
      </c>
      <c r="E39" s="30" t="s">
        <v>50</v>
      </c>
      <c r="F39" s="30" t="s">
        <v>38</v>
      </c>
      <c r="G39" s="31">
        <f t="shared" si="1"/>
        <v>3250633.55</v>
      </c>
      <c r="H39" s="31">
        <f>H40</f>
        <v>3250633.55</v>
      </c>
      <c r="I39" s="31"/>
    </row>
    <row r="40" spans="1:9" ht="75.75" customHeight="1">
      <c r="A40" s="75" t="s">
        <v>39</v>
      </c>
      <c r="B40" s="29">
        <v>650</v>
      </c>
      <c r="C40" s="30" t="s">
        <v>27</v>
      </c>
      <c r="D40" s="30" t="s">
        <v>48</v>
      </c>
      <c r="E40" s="30" t="s">
        <v>50</v>
      </c>
      <c r="F40" s="30" t="s">
        <v>40</v>
      </c>
      <c r="G40" s="31">
        <f t="shared" si="1"/>
        <v>3250633.55</v>
      </c>
      <c r="H40" s="31">
        <f>H41+H42+H43</f>
        <v>3250633.55</v>
      </c>
      <c r="I40" s="31"/>
    </row>
    <row r="41" spans="1:9" ht="75.75" customHeight="1" hidden="1">
      <c r="A41" s="75" t="s">
        <v>41</v>
      </c>
      <c r="B41" s="29">
        <v>650</v>
      </c>
      <c r="C41" s="30" t="s">
        <v>27</v>
      </c>
      <c r="D41" s="30" t="s">
        <v>48</v>
      </c>
      <c r="E41" s="30" t="s">
        <v>50</v>
      </c>
      <c r="F41" s="30" t="s">
        <v>42</v>
      </c>
      <c r="G41" s="31">
        <f t="shared" si="1"/>
        <v>2534158.1</v>
      </c>
      <c r="H41" s="31">
        <v>2534158.1</v>
      </c>
      <c r="I41" s="31"/>
    </row>
    <row r="42" spans="1:9" ht="75.75" customHeight="1" hidden="1">
      <c r="A42" s="75" t="s">
        <v>43</v>
      </c>
      <c r="B42" s="29">
        <v>650</v>
      </c>
      <c r="C42" s="30" t="s">
        <v>27</v>
      </c>
      <c r="D42" s="30" t="s">
        <v>48</v>
      </c>
      <c r="E42" s="30" t="s">
        <v>50</v>
      </c>
      <c r="F42" s="30" t="s">
        <v>44</v>
      </c>
      <c r="G42" s="31">
        <f t="shared" si="1"/>
        <v>11200</v>
      </c>
      <c r="H42" s="31">
        <v>11200</v>
      </c>
      <c r="I42" s="31"/>
    </row>
    <row r="43" spans="1:9" ht="75.75" customHeight="1" hidden="1">
      <c r="A43" s="75" t="s">
        <v>45</v>
      </c>
      <c r="B43" s="29">
        <v>650</v>
      </c>
      <c r="C43" s="30" t="s">
        <v>27</v>
      </c>
      <c r="D43" s="30" t="s">
        <v>48</v>
      </c>
      <c r="E43" s="30" t="s">
        <v>50</v>
      </c>
      <c r="F43" s="30" t="s">
        <v>46</v>
      </c>
      <c r="G43" s="31">
        <f t="shared" si="1"/>
        <v>705275.45</v>
      </c>
      <c r="H43" s="31">
        <v>705275.45</v>
      </c>
      <c r="I43" s="31"/>
    </row>
    <row r="44" spans="1:9" ht="102.75" customHeight="1">
      <c r="A44" s="75" t="s">
        <v>260</v>
      </c>
      <c r="B44" s="29">
        <v>650</v>
      </c>
      <c r="C44" s="30" t="s">
        <v>27</v>
      </c>
      <c r="D44" s="30" t="s">
        <v>48</v>
      </c>
      <c r="E44" s="30" t="s">
        <v>52</v>
      </c>
      <c r="F44" s="30" t="s">
        <v>32</v>
      </c>
      <c r="G44" s="31">
        <f t="shared" si="1"/>
        <v>3399392.8099999996</v>
      </c>
      <c r="H44" s="31">
        <f>H45</f>
        <v>3399392.8099999996</v>
      </c>
      <c r="I44" s="31">
        <f>I45</f>
        <v>0</v>
      </c>
    </row>
    <row r="45" spans="1:9" ht="121.5" customHeight="1">
      <c r="A45" s="75" t="s">
        <v>37</v>
      </c>
      <c r="B45" s="29">
        <v>650</v>
      </c>
      <c r="C45" s="30" t="s">
        <v>27</v>
      </c>
      <c r="D45" s="30" t="s">
        <v>48</v>
      </c>
      <c r="E45" s="30" t="s">
        <v>52</v>
      </c>
      <c r="F45" s="30" t="s">
        <v>38</v>
      </c>
      <c r="G45" s="31">
        <f t="shared" si="1"/>
        <v>3399392.8099999996</v>
      </c>
      <c r="H45" s="31">
        <f>H46</f>
        <v>3399392.8099999996</v>
      </c>
      <c r="I45" s="31">
        <f>I46</f>
        <v>0</v>
      </c>
    </row>
    <row r="46" spans="1:9" ht="59.25" customHeight="1">
      <c r="A46" s="75" t="s">
        <v>39</v>
      </c>
      <c r="B46" s="29">
        <v>650</v>
      </c>
      <c r="C46" s="30" t="s">
        <v>27</v>
      </c>
      <c r="D46" s="30" t="s">
        <v>48</v>
      </c>
      <c r="E46" s="30" t="s">
        <v>52</v>
      </c>
      <c r="F46" s="30" t="s">
        <v>40</v>
      </c>
      <c r="G46" s="31">
        <f t="shared" si="1"/>
        <v>3399392.8099999996</v>
      </c>
      <c r="H46" s="31">
        <f>H47+H49+H48</f>
        <v>3399392.8099999996</v>
      </c>
      <c r="I46" s="31">
        <f>I47+I49</f>
        <v>0</v>
      </c>
    </row>
    <row r="47" spans="1:9" ht="48" customHeight="1" hidden="1">
      <c r="A47" s="75" t="s">
        <v>41</v>
      </c>
      <c r="B47" s="29">
        <v>650</v>
      </c>
      <c r="C47" s="30" t="s">
        <v>27</v>
      </c>
      <c r="D47" s="30" t="s">
        <v>48</v>
      </c>
      <c r="E47" s="30" t="s">
        <v>52</v>
      </c>
      <c r="F47" s="30" t="s">
        <v>42</v>
      </c>
      <c r="G47" s="31">
        <f t="shared" si="1"/>
        <v>2655959.78</v>
      </c>
      <c r="H47" s="31">
        <v>2655959.78</v>
      </c>
      <c r="I47" s="31"/>
    </row>
    <row r="48" spans="1:9" ht="68.25" customHeight="1" hidden="1">
      <c r="A48" s="75" t="s">
        <v>43</v>
      </c>
      <c r="B48" s="29">
        <v>650</v>
      </c>
      <c r="C48" s="30" t="s">
        <v>27</v>
      </c>
      <c r="D48" s="30" t="s">
        <v>48</v>
      </c>
      <c r="E48" s="30" t="s">
        <v>52</v>
      </c>
      <c r="F48" s="30" t="s">
        <v>44</v>
      </c>
      <c r="G48" s="31">
        <f t="shared" si="1"/>
        <v>39351</v>
      </c>
      <c r="H48" s="31">
        <v>39351</v>
      </c>
      <c r="I48" s="31"/>
    </row>
    <row r="49" spans="1:10" ht="81.75" customHeight="1" hidden="1">
      <c r="A49" s="75" t="s">
        <v>45</v>
      </c>
      <c r="B49" s="29">
        <v>650</v>
      </c>
      <c r="C49" s="30" t="s">
        <v>27</v>
      </c>
      <c r="D49" s="30" t="s">
        <v>48</v>
      </c>
      <c r="E49" s="30" t="s">
        <v>52</v>
      </c>
      <c r="F49" s="30" t="s">
        <v>46</v>
      </c>
      <c r="G49" s="31">
        <f t="shared" si="1"/>
        <v>704082.03</v>
      </c>
      <c r="H49" s="31">
        <v>704082.03</v>
      </c>
      <c r="I49" s="31">
        <v>0</v>
      </c>
      <c r="J49" s="148"/>
    </row>
    <row r="50" spans="1:9" ht="81" customHeight="1">
      <c r="A50" s="75" t="s">
        <v>53</v>
      </c>
      <c r="B50" s="29">
        <v>650</v>
      </c>
      <c r="C50" s="30" t="s">
        <v>27</v>
      </c>
      <c r="D50" s="30" t="s">
        <v>54</v>
      </c>
      <c r="E50" s="30" t="s">
        <v>55</v>
      </c>
      <c r="F50" s="30" t="s">
        <v>32</v>
      </c>
      <c r="G50" s="31">
        <f t="shared" si="1"/>
        <v>14695</v>
      </c>
      <c r="H50" s="31">
        <f>H51</f>
        <v>14695</v>
      </c>
      <c r="I50" s="31">
        <f>I51</f>
        <v>0</v>
      </c>
    </row>
    <row r="51" spans="1:9" ht="18.75">
      <c r="A51" s="149" t="s">
        <v>261</v>
      </c>
      <c r="B51" s="29">
        <v>650</v>
      </c>
      <c r="C51" s="30" t="s">
        <v>27</v>
      </c>
      <c r="D51" s="30" t="s">
        <v>54</v>
      </c>
      <c r="E51" s="30" t="s">
        <v>57</v>
      </c>
      <c r="F51" s="30" t="s">
        <v>32</v>
      </c>
      <c r="G51" s="31">
        <f t="shared" si="1"/>
        <v>14695</v>
      </c>
      <c r="H51" s="31">
        <f>H52</f>
        <v>14695</v>
      </c>
      <c r="I51" s="31">
        <f>I52</f>
        <v>0</v>
      </c>
    </row>
    <row r="52" spans="1:9" ht="112.5" customHeight="1">
      <c r="A52" s="75" t="s">
        <v>58</v>
      </c>
      <c r="B52" s="29">
        <v>650</v>
      </c>
      <c r="C52" s="30" t="s">
        <v>27</v>
      </c>
      <c r="D52" s="30" t="s">
        <v>54</v>
      </c>
      <c r="E52" s="30" t="s">
        <v>59</v>
      </c>
      <c r="F52" s="30" t="s">
        <v>32</v>
      </c>
      <c r="G52" s="31">
        <f t="shared" si="1"/>
        <v>14695</v>
      </c>
      <c r="H52" s="31">
        <f>H53</f>
        <v>14695</v>
      </c>
      <c r="I52" s="31">
        <f>I53</f>
        <v>0</v>
      </c>
    </row>
    <row r="53" spans="1:9" ht="36" customHeight="1">
      <c r="A53" s="75" t="s">
        <v>60</v>
      </c>
      <c r="B53" s="29">
        <v>650</v>
      </c>
      <c r="C53" s="30" t="s">
        <v>27</v>
      </c>
      <c r="D53" s="30" t="s">
        <v>54</v>
      </c>
      <c r="E53" s="30" t="s">
        <v>59</v>
      </c>
      <c r="F53" s="30" t="s">
        <v>61</v>
      </c>
      <c r="G53" s="31">
        <f t="shared" si="1"/>
        <v>14695</v>
      </c>
      <c r="H53" s="31">
        <f>H54</f>
        <v>14695</v>
      </c>
      <c r="I53" s="31">
        <f>I54</f>
        <v>0</v>
      </c>
    </row>
    <row r="54" spans="1:9" ht="36" customHeight="1">
      <c r="A54" s="75" t="s">
        <v>62</v>
      </c>
      <c r="B54" s="29">
        <v>650</v>
      </c>
      <c r="C54" s="30" t="s">
        <v>27</v>
      </c>
      <c r="D54" s="30" t="s">
        <v>54</v>
      </c>
      <c r="E54" s="30" t="s">
        <v>59</v>
      </c>
      <c r="F54" s="30" t="s">
        <v>63</v>
      </c>
      <c r="G54" s="31">
        <f t="shared" si="1"/>
        <v>14695</v>
      </c>
      <c r="H54" s="31">
        <v>14695</v>
      </c>
      <c r="I54" s="31">
        <v>0</v>
      </c>
    </row>
    <row r="55" spans="1:11" ht="36" customHeight="1" hidden="1">
      <c r="A55" s="75" t="s">
        <v>64</v>
      </c>
      <c r="B55" s="29">
        <v>650</v>
      </c>
      <c r="C55" s="30" t="s">
        <v>27</v>
      </c>
      <c r="D55" s="30" t="s">
        <v>65</v>
      </c>
      <c r="E55" s="30" t="s">
        <v>55</v>
      </c>
      <c r="F55" s="30" t="s">
        <v>32</v>
      </c>
      <c r="G55" s="31">
        <f t="shared" si="1"/>
        <v>0</v>
      </c>
      <c r="H55" s="31">
        <f>H56</f>
        <v>0</v>
      </c>
      <c r="I55" s="31">
        <f>I56</f>
        <v>0</v>
      </c>
      <c r="K55" s="41"/>
    </row>
    <row r="56" spans="1:11" ht="36" customHeight="1" hidden="1">
      <c r="A56" s="149" t="s">
        <v>56</v>
      </c>
      <c r="B56" s="29">
        <v>650</v>
      </c>
      <c r="C56" s="30" t="s">
        <v>27</v>
      </c>
      <c r="D56" s="30" t="s">
        <v>65</v>
      </c>
      <c r="E56" s="30" t="s">
        <v>57</v>
      </c>
      <c r="F56" s="30" t="s">
        <v>32</v>
      </c>
      <c r="G56" s="31">
        <f t="shared" si="1"/>
        <v>0</v>
      </c>
      <c r="H56" s="31">
        <f>H57</f>
        <v>0</v>
      </c>
      <c r="I56" s="31">
        <f>I57</f>
        <v>0</v>
      </c>
      <c r="K56" s="41"/>
    </row>
    <row r="57" spans="1:11" ht="36" customHeight="1" hidden="1">
      <c r="A57" s="75" t="s">
        <v>64</v>
      </c>
      <c r="B57" s="29">
        <v>650</v>
      </c>
      <c r="C57" s="30" t="s">
        <v>27</v>
      </c>
      <c r="D57" s="30" t="s">
        <v>65</v>
      </c>
      <c r="E57" s="30" t="s">
        <v>66</v>
      </c>
      <c r="F57" s="30" t="s">
        <v>32</v>
      </c>
      <c r="G57" s="31">
        <f t="shared" si="1"/>
        <v>0</v>
      </c>
      <c r="H57" s="31">
        <f>H59</f>
        <v>0</v>
      </c>
      <c r="I57" s="31">
        <f>I59</f>
        <v>0</v>
      </c>
      <c r="K57" s="41"/>
    </row>
    <row r="58" spans="1:11" ht="36" customHeight="1" hidden="1">
      <c r="A58" s="75" t="s">
        <v>67</v>
      </c>
      <c r="B58" s="29">
        <v>650</v>
      </c>
      <c r="C58" s="30" t="s">
        <v>27</v>
      </c>
      <c r="D58" s="30" t="s">
        <v>65</v>
      </c>
      <c r="E58" s="30" t="s">
        <v>66</v>
      </c>
      <c r="F58" s="30" t="s">
        <v>68</v>
      </c>
      <c r="G58" s="31">
        <f t="shared" si="1"/>
        <v>0</v>
      </c>
      <c r="H58" s="31">
        <f>H59</f>
        <v>0</v>
      </c>
      <c r="I58" s="31"/>
      <c r="K58" s="41"/>
    </row>
    <row r="59" spans="1:11" ht="36" customHeight="1" hidden="1">
      <c r="A59" s="75" t="s">
        <v>69</v>
      </c>
      <c r="B59" s="29">
        <v>650</v>
      </c>
      <c r="C59" s="30" t="s">
        <v>27</v>
      </c>
      <c r="D59" s="30" t="s">
        <v>65</v>
      </c>
      <c r="E59" s="30" t="s">
        <v>66</v>
      </c>
      <c r="F59" s="30" t="s">
        <v>70</v>
      </c>
      <c r="G59" s="31">
        <f t="shared" si="1"/>
        <v>0</v>
      </c>
      <c r="H59" s="31">
        <f>H60</f>
        <v>0</v>
      </c>
      <c r="I59" s="31">
        <f>I60</f>
        <v>0</v>
      </c>
      <c r="K59" s="41"/>
    </row>
    <row r="60" spans="1:11" ht="36" customHeight="1" hidden="1">
      <c r="A60" s="75" t="s">
        <v>71</v>
      </c>
      <c r="B60" s="29">
        <v>650</v>
      </c>
      <c r="C60" s="30" t="s">
        <v>27</v>
      </c>
      <c r="D60" s="30" t="s">
        <v>65</v>
      </c>
      <c r="E60" s="30" t="s">
        <v>66</v>
      </c>
      <c r="F60" s="30" t="s">
        <v>32</v>
      </c>
      <c r="G60" s="31">
        <f t="shared" si="1"/>
        <v>0</v>
      </c>
      <c r="H60" s="31">
        <v>0</v>
      </c>
      <c r="I60" s="31">
        <v>0</v>
      </c>
      <c r="K60" s="41"/>
    </row>
    <row r="61" spans="1:11" ht="36" customHeight="1" hidden="1">
      <c r="A61" s="75" t="s">
        <v>69</v>
      </c>
      <c r="B61" s="29">
        <v>650</v>
      </c>
      <c r="C61" s="30" t="s">
        <v>27</v>
      </c>
      <c r="D61" s="30" t="s">
        <v>65</v>
      </c>
      <c r="E61" s="30" t="s">
        <v>66</v>
      </c>
      <c r="F61" s="30" t="s">
        <v>70</v>
      </c>
      <c r="G61" s="31">
        <f t="shared" si="1"/>
        <v>0</v>
      </c>
      <c r="H61" s="31">
        <v>0</v>
      </c>
      <c r="I61" s="31"/>
      <c r="K61" s="41"/>
    </row>
    <row r="62" spans="1:19" ht="36" customHeight="1">
      <c r="A62" s="147" t="s">
        <v>72</v>
      </c>
      <c r="B62" s="150">
        <v>650</v>
      </c>
      <c r="C62" s="96" t="s">
        <v>27</v>
      </c>
      <c r="D62" s="150">
        <v>13</v>
      </c>
      <c r="E62" s="151" t="s">
        <v>31</v>
      </c>
      <c r="F62" s="151" t="s">
        <v>32</v>
      </c>
      <c r="G62" s="92">
        <f t="shared" si="1"/>
        <v>1242404.67</v>
      </c>
      <c r="H62" s="92">
        <f>H63+H66</f>
        <v>1242404.67</v>
      </c>
      <c r="I62" s="92">
        <f>I67</f>
        <v>0</v>
      </c>
      <c r="N62" s="49"/>
      <c r="O62" s="49"/>
      <c r="P62" s="49"/>
      <c r="Q62" s="49"/>
      <c r="R62" s="49"/>
      <c r="S62" s="49"/>
    </row>
    <row r="63" spans="1:19" ht="36" customHeight="1">
      <c r="A63" s="145" t="s">
        <v>261</v>
      </c>
      <c r="B63" s="150">
        <v>650</v>
      </c>
      <c r="C63" s="96" t="s">
        <v>27</v>
      </c>
      <c r="D63" s="150">
        <v>13</v>
      </c>
      <c r="E63" s="151" t="s">
        <v>57</v>
      </c>
      <c r="F63" s="151" t="s">
        <v>32</v>
      </c>
      <c r="G63" s="92">
        <f t="shared" si="1"/>
        <v>40000</v>
      </c>
      <c r="H63" s="92">
        <f>H64</f>
        <v>40000</v>
      </c>
      <c r="I63" s="92"/>
      <c r="N63" s="49"/>
      <c r="O63" s="49"/>
      <c r="P63" s="49"/>
      <c r="Q63" s="49"/>
      <c r="R63" s="49"/>
      <c r="S63" s="49"/>
    </row>
    <row r="64" spans="1:19" ht="59.25" customHeight="1">
      <c r="A64" s="75" t="s">
        <v>76</v>
      </c>
      <c r="B64" s="76">
        <v>650</v>
      </c>
      <c r="C64" s="77" t="s">
        <v>27</v>
      </c>
      <c r="D64" s="76">
        <v>13</v>
      </c>
      <c r="E64" s="30" t="s">
        <v>256</v>
      </c>
      <c r="F64" s="152" t="s">
        <v>108</v>
      </c>
      <c r="G64" s="31">
        <f t="shared" si="1"/>
        <v>40000</v>
      </c>
      <c r="H64" s="31">
        <f>H65</f>
        <v>40000</v>
      </c>
      <c r="I64" s="31"/>
      <c r="N64" s="49"/>
      <c r="O64" s="49"/>
      <c r="P64" s="49"/>
      <c r="Q64" s="49"/>
      <c r="R64" s="49"/>
      <c r="S64" s="49"/>
    </row>
    <row r="65" spans="1:19" ht="57.75" customHeight="1">
      <c r="A65" s="75" t="s">
        <v>77</v>
      </c>
      <c r="B65" s="76">
        <v>650</v>
      </c>
      <c r="C65" s="77" t="s">
        <v>27</v>
      </c>
      <c r="D65" s="76">
        <v>13</v>
      </c>
      <c r="E65" s="30" t="s">
        <v>256</v>
      </c>
      <c r="F65" s="152" t="s">
        <v>109</v>
      </c>
      <c r="G65" s="31">
        <f t="shared" si="1"/>
        <v>40000</v>
      </c>
      <c r="H65" s="31">
        <v>40000</v>
      </c>
      <c r="I65" s="31"/>
      <c r="N65" s="49"/>
      <c r="O65" s="49"/>
      <c r="P65" s="49"/>
      <c r="Q65" s="49"/>
      <c r="R65" s="49"/>
      <c r="S65" s="49"/>
    </row>
    <row r="66" spans="1:19" ht="36" customHeight="1">
      <c r="A66" s="75" t="s">
        <v>250</v>
      </c>
      <c r="B66" s="29">
        <v>650</v>
      </c>
      <c r="C66" s="30" t="s">
        <v>27</v>
      </c>
      <c r="D66" s="30" t="s">
        <v>48</v>
      </c>
      <c r="E66" s="30" t="s">
        <v>251</v>
      </c>
      <c r="F66" s="30" t="s">
        <v>32</v>
      </c>
      <c r="G66" s="31">
        <f t="shared" si="1"/>
        <v>1202404.67</v>
      </c>
      <c r="H66" s="31">
        <f>H67</f>
        <v>1202404.67</v>
      </c>
      <c r="I66" s="31"/>
      <c r="N66" s="49"/>
      <c r="O66" s="49"/>
      <c r="P66" s="49"/>
      <c r="Q66" s="49"/>
      <c r="R66" s="49"/>
      <c r="S66" s="49"/>
    </row>
    <row r="67" spans="1:19" ht="93.75">
      <c r="A67" s="75" t="s">
        <v>262</v>
      </c>
      <c r="B67" s="76">
        <v>650</v>
      </c>
      <c r="C67" s="77" t="s">
        <v>27</v>
      </c>
      <c r="D67" s="76">
        <v>13</v>
      </c>
      <c r="E67" s="152" t="s">
        <v>34</v>
      </c>
      <c r="F67" s="152" t="s">
        <v>32</v>
      </c>
      <c r="G67" s="31">
        <f t="shared" si="1"/>
        <v>1202404.67</v>
      </c>
      <c r="H67" s="31">
        <f>H68</f>
        <v>1202404.67</v>
      </c>
      <c r="I67" s="31">
        <f>I68</f>
        <v>0</v>
      </c>
      <c r="N67" s="53"/>
      <c r="O67" s="54"/>
      <c r="P67" s="55"/>
      <c r="Q67" s="55"/>
      <c r="R67" s="55"/>
      <c r="S67" s="55"/>
    </row>
    <row r="68" spans="1:19" ht="113.25" customHeight="1">
      <c r="A68" s="75" t="s">
        <v>263</v>
      </c>
      <c r="B68" s="76">
        <v>650</v>
      </c>
      <c r="C68" s="77" t="s">
        <v>27</v>
      </c>
      <c r="D68" s="76">
        <v>13</v>
      </c>
      <c r="E68" s="152" t="s">
        <v>75</v>
      </c>
      <c r="F68" s="152" t="s">
        <v>32</v>
      </c>
      <c r="G68" s="31">
        <f t="shared" si="1"/>
        <v>1202404.67</v>
      </c>
      <c r="H68" s="31">
        <f>+H69+H73</f>
        <v>1202404.67</v>
      </c>
      <c r="I68" s="31">
        <f>I69+I73</f>
        <v>0</v>
      </c>
      <c r="N68" s="53"/>
      <c r="O68" s="54"/>
      <c r="P68" s="55"/>
      <c r="Q68" s="55"/>
      <c r="R68" s="55"/>
      <c r="S68" s="55"/>
    </row>
    <row r="69" spans="1:19" ht="56.25" customHeight="1">
      <c r="A69" s="75" t="s">
        <v>76</v>
      </c>
      <c r="B69" s="76">
        <v>650</v>
      </c>
      <c r="C69" s="77" t="s">
        <v>27</v>
      </c>
      <c r="D69" s="76">
        <v>13</v>
      </c>
      <c r="E69" s="152" t="s">
        <v>75</v>
      </c>
      <c r="F69" s="76">
        <v>200</v>
      </c>
      <c r="G69" s="31">
        <f t="shared" si="1"/>
        <v>1165512.9</v>
      </c>
      <c r="H69" s="31">
        <f>H70</f>
        <v>1165512.9</v>
      </c>
      <c r="I69" s="31">
        <f>I70</f>
        <v>0</v>
      </c>
      <c r="N69" s="49"/>
      <c r="O69" s="49"/>
      <c r="P69" s="49"/>
      <c r="Q69" s="49"/>
      <c r="R69" s="49"/>
      <c r="S69" s="49"/>
    </row>
    <row r="70" spans="1:9" ht="66.75" customHeight="1">
      <c r="A70" s="75" t="s">
        <v>77</v>
      </c>
      <c r="B70" s="76">
        <v>650</v>
      </c>
      <c r="C70" s="77" t="s">
        <v>27</v>
      </c>
      <c r="D70" s="76">
        <v>13</v>
      </c>
      <c r="E70" s="152" t="s">
        <v>75</v>
      </c>
      <c r="F70" s="76">
        <v>240</v>
      </c>
      <c r="G70" s="31">
        <f t="shared" si="1"/>
        <v>1165512.9</v>
      </c>
      <c r="H70" s="31">
        <f>H72+H71</f>
        <v>1165512.9</v>
      </c>
      <c r="I70" s="31">
        <f>I72</f>
        <v>0</v>
      </c>
    </row>
    <row r="71" spans="1:256" s="67" customFormat="1" ht="66.75" customHeight="1" hidden="1">
      <c r="A71" s="42" t="s">
        <v>78</v>
      </c>
      <c r="B71" s="86">
        <v>650</v>
      </c>
      <c r="C71" s="153" t="s">
        <v>27</v>
      </c>
      <c r="D71" s="86">
        <v>13</v>
      </c>
      <c r="E71" s="154" t="s">
        <v>75</v>
      </c>
      <c r="F71" s="86">
        <v>244</v>
      </c>
      <c r="G71" s="31">
        <f t="shared" si="1"/>
        <v>636948.39</v>
      </c>
      <c r="H71" s="35">
        <v>636948.39</v>
      </c>
      <c r="I71" s="35"/>
      <c r="IN71" s="155"/>
      <c r="IO71" s="155"/>
      <c r="IP71" s="155"/>
      <c r="IQ71" s="155"/>
      <c r="IR71" s="155"/>
      <c r="IS71" s="155"/>
      <c r="IT71" s="155"/>
      <c r="IU71" s="155"/>
      <c r="IV71" s="155"/>
    </row>
    <row r="72" spans="1:256" s="67" customFormat="1" ht="59.25" customHeight="1" hidden="1">
      <c r="A72" s="67" t="s">
        <v>264</v>
      </c>
      <c r="B72" s="156">
        <v>650</v>
      </c>
      <c r="C72" s="153" t="s">
        <v>27</v>
      </c>
      <c r="D72" s="86">
        <v>13</v>
      </c>
      <c r="E72" s="154" t="s">
        <v>75</v>
      </c>
      <c r="F72" s="86">
        <v>247</v>
      </c>
      <c r="G72" s="31">
        <f t="shared" si="1"/>
        <v>528564.51</v>
      </c>
      <c r="H72" s="35">
        <v>528564.51</v>
      </c>
      <c r="I72" s="35">
        <v>0</v>
      </c>
      <c r="IN72" s="155"/>
      <c r="IO72" s="155"/>
      <c r="IP72" s="155"/>
      <c r="IQ72" s="155"/>
      <c r="IR72" s="155"/>
      <c r="IS72" s="155"/>
      <c r="IT72" s="155"/>
      <c r="IU72" s="155"/>
      <c r="IV72" s="155"/>
    </row>
    <row r="73" spans="1:9" ht="36" customHeight="1">
      <c r="A73" s="42" t="s">
        <v>67</v>
      </c>
      <c r="B73" s="86">
        <v>650</v>
      </c>
      <c r="C73" s="153" t="s">
        <v>27</v>
      </c>
      <c r="D73" s="86">
        <v>13</v>
      </c>
      <c r="E73" s="154" t="s">
        <v>75</v>
      </c>
      <c r="F73" s="86">
        <v>800</v>
      </c>
      <c r="G73" s="35">
        <f t="shared" si="1"/>
        <v>36891.770000000004</v>
      </c>
      <c r="H73" s="35">
        <f>H74</f>
        <v>36891.770000000004</v>
      </c>
      <c r="I73" s="35">
        <f>I74</f>
        <v>0</v>
      </c>
    </row>
    <row r="74" spans="1:9" ht="36" customHeight="1">
      <c r="A74" s="75" t="s">
        <v>79</v>
      </c>
      <c r="B74" s="76">
        <v>650</v>
      </c>
      <c r="C74" s="77" t="s">
        <v>27</v>
      </c>
      <c r="D74" s="76">
        <v>13</v>
      </c>
      <c r="E74" s="152" t="s">
        <v>75</v>
      </c>
      <c r="F74" s="76">
        <v>850</v>
      </c>
      <c r="G74" s="31">
        <f t="shared" si="1"/>
        <v>36891.770000000004</v>
      </c>
      <c r="H74" s="31">
        <f>H75+H76+H77</f>
        <v>36891.770000000004</v>
      </c>
      <c r="I74" s="31">
        <f>I75+I76</f>
        <v>0</v>
      </c>
    </row>
    <row r="75" spans="1:9" ht="42" customHeight="1" hidden="1">
      <c r="A75" s="75" t="s">
        <v>80</v>
      </c>
      <c r="B75" s="76">
        <v>650</v>
      </c>
      <c r="C75" s="77" t="s">
        <v>27</v>
      </c>
      <c r="D75" s="76">
        <v>13</v>
      </c>
      <c r="E75" s="152" t="s">
        <v>75</v>
      </c>
      <c r="F75" s="76">
        <v>851</v>
      </c>
      <c r="G75" s="31">
        <f t="shared" si="1"/>
        <v>113</v>
      </c>
      <c r="H75" s="31">
        <v>113</v>
      </c>
      <c r="I75" s="31">
        <v>0</v>
      </c>
    </row>
    <row r="76" spans="1:10" ht="36" customHeight="1" hidden="1">
      <c r="A76" s="75" t="s">
        <v>81</v>
      </c>
      <c r="B76" s="76">
        <v>650</v>
      </c>
      <c r="C76" s="77" t="s">
        <v>27</v>
      </c>
      <c r="D76" s="76">
        <v>13</v>
      </c>
      <c r="E76" s="152" t="s">
        <v>75</v>
      </c>
      <c r="F76" s="76">
        <v>852</v>
      </c>
      <c r="G76" s="31">
        <f t="shared" si="1"/>
        <v>21778.77</v>
      </c>
      <c r="H76" s="31">
        <v>21778.77</v>
      </c>
      <c r="I76" s="31">
        <v>0</v>
      </c>
      <c r="J76" s="67" t="s">
        <v>82</v>
      </c>
    </row>
    <row r="77" spans="1:9" ht="36" customHeight="1" hidden="1">
      <c r="A77" s="75" t="s">
        <v>83</v>
      </c>
      <c r="B77" s="76">
        <v>650</v>
      </c>
      <c r="C77" s="77" t="s">
        <v>27</v>
      </c>
      <c r="D77" s="76">
        <v>13</v>
      </c>
      <c r="E77" s="152" t="s">
        <v>75</v>
      </c>
      <c r="F77" s="76">
        <v>853</v>
      </c>
      <c r="G77" s="31">
        <f t="shared" si="1"/>
        <v>15000</v>
      </c>
      <c r="H77" s="31">
        <v>15000</v>
      </c>
      <c r="I77" s="31"/>
    </row>
    <row r="78" spans="1:9" ht="36" customHeight="1">
      <c r="A78" s="147" t="s">
        <v>265</v>
      </c>
      <c r="B78" s="150">
        <v>650</v>
      </c>
      <c r="C78" s="96" t="s">
        <v>30</v>
      </c>
      <c r="D78" s="96" t="s">
        <v>28</v>
      </c>
      <c r="E78" s="96" t="s">
        <v>31</v>
      </c>
      <c r="F78" s="96" t="s">
        <v>32</v>
      </c>
      <c r="G78" s="92">
        <f t="shared" si="1"/>
        <v>222697.32</v>
      </c>
      <c r="H78" s="92">
        <f>H79</f>
        <v>0</v>
      </c>
      <c r="I78" s="92">
        <f>I79</f>
        <v>222697.32</v>
      </c>
    </row>
    <row r="79" spans="1:9" ht="53.25" customHeight="1">
      <c r="A79" s="75" t="s">
        <v>84</v>
      </c>
      <c r="B79" s="76">
        <v>650</v>
      </c>
      <c r="C79" s="77" t="s">
        <v>30</v>
      </c>
      <c r="D79" s="77" t="s">
        <v>85</v>
      </c>
      <c r="E79" s="77" t="s">
        <v>31</v>
      </c>
      <c r="F79" s="77" t="s">
        <v>32</v>
      </c>
      <c r="G79" s="31">
        <f t="shared" si="1"/>
        <v>222697.32</v>
      </c>
      <c r="H79" s="31">
        <f>H80</f>
        <v>0</v>
      </c>
      <c r="I79" s="31">
        <f>I80</f>
        <v>222697.32</v>
      </c>
    </row>
    <row r="80" spans="1:9" ht="56.25" customHeight="1">
      <c r="A80" s="149" t="s">
        <v>261</v>
      </c>
      <c r="B80" s="76">
        <v>650</v>
      </c>
      <c r="C80" s="77" t="s">
        <v>30</v>
      </c>
      <c r="D80" s="77" t="s">
        <v>85</v>
      </c>
      <c r="E80" s="76">
        <v>7000000000</v>
      </c>
      <c r="F80" s="77" t="s">
        <v>32</v>
      </c>
      <c r="G80" s="31">
        <f t="shared" si="1"/>
        <v>222697.32</v>
      </c>
      <c r="H80" s="31">
        <f>H81</f>
        <v>0</v>
      </c>
      <c r="I80" s="31">
        <f>I81</f>
        <v>222697.32</v>
      </c>
    </row>
    <row r="81" spans="1:9" ht="56.25" customHeight="1">
      <c r="A81" s="75" t="s">
        <v>86</v>
      </c>
      <c r="B81" s="76">
        <v>650</v>
      </c>
      <c r="C81" s="77" t="s">
        <v>30</v>
      </c>
      <c r="D81" s="77" t="s">
        <v>85</v>
      </c>
      <c r="E81" s="76">
        <v>7000051180</v>
      </c>
      <c r="F81" s="77" t="s">
        <v>32</v>
      </c>
      <c r="G81" s="31">
        <f t="shared" si="1"/>
        <v>222697.32</v>
      </c>
      <c r="H81" s="31">
        <f>H82</f>
        <v>0</v>
      </c>
      <c r="I81" s="31">
        <f>I82</f>
        <v>222697.32</v>
      </c>
    </row>
    <row r="82" spans="1:9" ht="112.5" customHeight="1">
      <c r="A82" s="75" t="s">
        <v>37</v>
      </c>
      <c r="B82" s="76">
        <v>650</v>
      </c>
      <c r="C82" s="77" t="s">
        <v>30</v>
      </c>
      <c r="D82" s="77" t="s">
        <v>85</v>
      </c>
      <c r="E82" s="76">
        <v>7000051180</v>
      </c>
      <c r="F82" s="76">
        <v>100</v>
      </c>
      <c r="G82" s="31">
        <f t="shared" si="1"/>
        <v>222697.32</v>
      </c>
      <c r="H82" s="31">
        <v>0</v>
      </c>
      <c r="I82" s="31">
        <f>I83+I86</f>
        <v>222697.32</v>
      </c>
    </row>
    <row r="83" spans="1:9" ht="45.75" customHeight="1">
      <c r="A83" s="75" t="s">
        <v>39</v>
      </c>
      <c r="B83" s="76">
        <v>650</v>
      </c>
      <c r="C83" s="77" t="s">
        <v>30</v>
      </c>
      <c r="D83" s="77" t="s">
        <v>85</v>
      </c>
      <c r="E83" s="76">
        <v>7000051180</v>
      </c>
      <c r="F83" s="76">
        <v>120</v>
      </c>
      <c r="G83" s="31">
        <f t="shared" si="1"/>
        <v>201971.32</v>
      </c>
      <c r="H83" s="31">
        <v>0</v>
      </c>
      <c r="I83" s="31">
        <f>I84+I85</f>
        <v>201971.32</v>
      </c>
    </row>
    <row r="84" spans="1:9" ht="45" customHeight="1" hidden="1">
      <c r="A84" s="75" t="s">
        <v>41</v>
      </c>
      <c r="B84" s="76">
        <v>650</v>
      </c>
      <c r="C84" s="77" t="s">
        <v>30</v>
      </c>
      <c r="D84" s="77" t="s">
        <v>85</v>
      </c>
      <c r="E84" s="76">
        <v>7000051180</v>
      </c>
      <c r="F84" s="76">
        <v>121</v>
      </c>
      <c r="G84" s="31">
        <f t="shared" si="1"/>
        <v>155123.91</v>
      </c>
      <c r="H84" s="31">
        <v>0</v>
      </c>
      <c r="I84" s="31">
        <v>155123.91</v>
      </c>
    </row>
    <row r="85" spans="1:9" ht="80.25" customHeight="1" hidden="1">
      <c r="A85" s="75" t="s">
        <v>45</v>
      </c>
      <c r="B85" s="76">
        <v>650</v>
      </c>
      <c r="C85" s="77" t="s">
        <v>30</v>
      </c>
      <c r="D85" s="77" t="s">
        <v>85</v>
      </c>
      <c r="E85" s="76">
        <v>7000051180</v>
      </c>
      <c r="F85" s="76">
        <v>129</v>
      </c>
      <c r="G85" s="31">
        <f t="shared" si="1"/>
        <v>46847.41</v>
      </c>
      <c r="H85" s="31">
        <v>0</v>
      </c>
      <c r="I85" s="31">
        <v>46847.41</v>
      </c>
    </row>
    <row r="86" spans="1:9" ht="57.75" customHeight="1">
      <c r="A86" s="75" t="s">
        <v>76</v>
      </c>
      <c r="B86" s="76">
        <v>650</v>
      </c>
      <c r="C86" s="77" t="s">
        <v>30</v>
      </c>
      <c r="D86" s="76" t="s">
        <v>85</v>
      </c>
      <c r="E86" s="76">
        <v>7000051180</v>
      </c>
      <c r="F86" s="76">
        <v>200</v>
      </c>
      <c r="G86" s="31">
        <f t="shared" si="1"/>
        <v>20726</v>
      </c>
      <c r="H86" s="31">
        <f>H87</f>
        <v>0</v>
      </c>
      <c r="I86" s="31">
        <f>I87</f>
        <v>20726</v>
      </c>
    </row>
    <row r="87" spans="1:9" ht="63" customHeight="1">
      <c r="A87" s="75" t="s">
        <v>77</v>
      </c>
      <c r="B87" s="76">
        <v>650</v>
      </c>
      <c r="C87" s="77" t="s">
        <v>30</v>
      </c>
      <c r="D87" s="76" t="s">
        <v>85</v>
      </c>
      <c r="E87" s="76">
        <v>7000051180</v>
      </c>
      <c r="F87" s="76">
        <v>240</v>
      </c>
      <c r="G87" s="31">
        <f t="shared" si="1"/>
        <v>20726</v>
      </c>
      <c r="H87" s="31">
        <f>H88</f>
        <v>0</v>
      </c>
      <c r="I87" s="31">
        <f>I88</f>
        <v>20726</v>
      </c>
    </row>
    <row r="88" spans="1:9" ht="69" customHeight="1" hidden="1">
      <c r="A88" s="75" t="s">
        <v>78</v>
      </c>
      <c r="B88" s="76">
        <v>650</v>
      </c>
      <c r="C88" s="77" t="s">
        <v>30</v>
      </c>
      <c r="D88" s="76" t="s">
        <v>85</v>
      </c>
      <c r="E88" s="76">
        <v>7000051180</v>
      </c>
      <c r="F88" s="76">
        <v>244</v>
      </c>
      <c r="G88" s="31">
        <f t="shared" si="1"/>
        <v>20726</v>
      </c>
      <c r="H88" s="31">
        <v>0</v>
      </c>
      <c r="I88" s="31">
        <v>20726</v>
      </c>
    </row>
    <row r="89" spans="1:9" ht="37.5" customHeight="1">
      <c r="A89" s="145" t="s">
        <v>87</v>
      </c>
      <c r="B89" s="144">
        <v>650</v>
      </c>
      <c r="C89" s="146" t="s">
        <v>85</v>
      </c>
      <c r="D89" s="146" t="s">
        <v>28</v>
      </c>
      <c r="E89" s="146" t="s">
        <v>31</v>
      </c>
      <c r="F89" s="146" t="s">
        <v>32</v>
      </c>
      <c r="G89" s="31">
        <f t="shared" si="1"/>
        <v>1135235.54</v>
      </c>
      <c r="H89" s="92">
        <f>H90+H102+H127</f>
        <v>1115310.54</v>
      </c>
      <c r="I89" s="92">
        <f>I90+I102+I127</f>
        <v>19925</v>
      </c>
    </row>
    <row r="90" spans="1:9" ht="37.5" customHeight="1">
      <c r="A90" s="75" t="s">
        <v>88</v>
      </c>
      <c r="B90" s="76">
        <v>650</v>
      </c>
      <c r="C90" s="77" t="s">
        <v>85</v>
      </c>
      <c r="D90" s="77" t="s">
        <v>48</v>
      </c>
      <c r="E90" s="77" t="s">
        <v>31</v>
      </c>
      <c r="F90" s="77" t="s">
        <v>32</v>
      </c>
      <c r="G90" s="31">
        <f t="shared" si="1"/>
        <v>8400</v>
      </c>
      <c r="H90" s="31">
        <f>H91</f>
        <v>0</v>
      </c>
      <c r="I90" s="31">
        <f aca="true" t="shared" si="2" ref="I90:I95">I91</f>
        <v>8400</v>
      </c>
    </row>
    <row r="91" spans="1:9" ht="76.5" customHeight="1">
      <c r="A91" s="157" t="s">
        <v>266</v>
      </c>
      <c r="B91" s="76">
        <v>650</v>
      </c>
      <c r="C91" s="77" t="s">
        <v>85</v>
      </c>
      <c r="D91" s="77" t="s">
        <v>48</v>
      </c>
      <c r="E91" s="77" t="s">
        <v>90</v>
      </c>
      <c r="F91" s="77" t="s">
        <v>32</v>
      </c>
      <c r="G91" s="31">
        <f t="shared" si="1"/>
        <v>8400</v>
      </c>
      <c r="H91" s="31">
        <f>H92</f>
        <v>0</v>
      </c>
      <c r="I91" s="31">
        <f t="shared" si="2"/>
        <v>8400</v>
      </c>
    </row>
    <row r="92" spans="1:9" s="67" customFormat="1" ht="65.25" customHeight="1">
      <c r="A92" s="75" t="s">
        <v>91</v>
      </c>
      <c r="B92" s="76">
        <v>650</v>
      </c>
      <c r="C92" s="77" t="s">
        <v>85</v>
      </c>
      <c r="D92" s="77" t="s">
        <v>48</v>
      </c>
      <c r="E92" s="77" t="s">
        <v>90</v>
      </c>
      <c r="F92" s="77" t="s">
        <v>32</v>
      </c>
      <c r="G92" s="31">
        <f t="shared" si="1"/>
        <v>8400</v>
      </c>
      <c r="H92" s="31">
        <v>0</v>
      </c>
      <c r="I92" s="31">
        <f t="shared" si="2"/>
        <v>8400</v>
      </c>
    </row>
    <row r="93" spans="1:9" s="67" customFormat="1" ht="69" customHeight="1">
      <c r="A93" s="75" t="s">
        <v>91</v>
      </c>
      <c r="B93" s="76">
        <v>650</v>
      </c>
      <c r="C93" s="77" t="s">
        <v>85</v>
      </c>
      <c r="D93" s="77" t="s">
        <v>48</v>
      </c>
      <c r="E93" s="77" t="s">
        <v>92</v>
      </c>
      <c r="F93" s="77" t="s">
        <v>32</v>
      </c>
      <c r="G93" s="31">
        <f t="shared" si="1"/>
        <v>8400</v>
      </c>
      <c r="H93" s="31">
        <f>H94</f>
        <v>0</v>
      </c>
      <c r="I93" s="31">
        <f t="shared" si="2"/>
        <v>8400</v>
      </c>
    </row>
    <row r="94" spans="1:9" s="67" customFormat="1" ht="147" customHeight="1">
      <c r="A94" s="42" t="s">
        <v>267</v>
      </c>
      <c r="B94" s="76">
        <v>650</v>
      </c>
      <c r="C94" s="77" t="s">
        <v>85</v>
      </c>
      <c r="D94" s="77" t="s">
        <v>48</v>
      </c>
      <c r="E94" s="77" t="s">
        <v>94</v>
      </c>
      <c r="F94" s="77" t="s">
        <v>32</v>
      </c>
      <c r="G94" s="31">
        <f t="shared" si="1"/>
        <v>8400</v>
      </c>
      <c r="H94" s="31">
        <v>0</v>
      </c>
      <c r="I94" s="31">
        <f t="shared" si="2"/>
        <v>8400</v>
      </c>
    </row>
    <row r="95" spans="1:9" s="67" customFormat="1" ht="118.5" customHeight="1">
      <c r="A95" s="75" t="s">
        <v>37</v>
      </c>
      <c r="B95" s="76">
        <v>650</v>
      </c>
      <c r="C95" s="77" t="s">
        <v>85</v>
      </c>
      <c r="D95" s="77" t="s">
        <v>48</v>
      </c>
      <c r="E95" s="77" t="s">
        <v>94</v>
      </c>
      <c r="F95" s="77">
        <v>100</v>
      </c>
      <c r="G95" s="31">
        <f t="shared" si="1"/>
        <v>8400</v>
      </c>
      <c r="H95" s="31">
        <v>0</v>
      </c>
      <c r="I95" s="31">
        <f t="shared" si="2"/>
        <v>8400</v>
      </c>
    </row>
    <row r="96" spans="1:9" ht="48" customHeight="1">
      <c r="A96" s="75" t="s">
        <v>39</v>
      </c>
      <c r="B96" s="76">
        <v>650</v>
      </c>
      <c r="C96" s="77" t="s">
        <v>85</v>
      </c>
      <c r="D96" s="77" t="s">
        <v>48</v>
      </c>
      <c r="E96" s="77" t="s">
        <v>94</v>
      </c>
      <c r="F96" s="77">
        <v>120</v>
      </c>
      <c r="G96" s="31">
        <f t="shared" si="1"/>
        <v>8400</v>
      </c>
      <c r="H96" s="31">
        <f>SUM(H97:H100)</f>
        <v>0</v>
      </c>
      <c r="I96" s="31">
        <f>I97+I98</f>
        <v>8400</v>
      </c>
    </row>
    <row r="97" spans="1:9" ht="50.25" customHeight="1" hidden="1">
      <c r="A97" s="75" t="s">
        <v>41</v>
      </c>
      <c r="B97" s="76">
        <v>650</v>
      </c>
      <c r="C97" s="77" t="s">
        <v>85</v>
      </c>
      <c r="D97" s="77" t="s">
        <v>48</v>
      </c>
      <c r="E97" s="77" t="s">
        <v>94</v>
      </c>
      <c r="F97" s="77">
        <v>121</v>
      </c>
      <c r="G97" s="31">
        <f t="shared" si="1"/>
        <v>6452</v>
      </c>
      <c r="H97" s="106">
        <v>0</v>
      </c>
      <c r="I97" s="106">
        <v>6452</v>
      </c>
    </row>
    <row r="98" spans="1:9" ht="82.5" customHeight="1" hidden="1">
      <c r="A98" s="75" t="s">
        <v>45</v>
      </c>
      <c r="B98" s="76">
        <v>650</v>
      </c>
      <c r="C98" s="77" t="s">
        <v>85</v>
      </c>
      <c r="D98" s="77" t="s">
        <v>48</v>
      </c>
      <c r="E98" s="77" t="s">
        <v>94</v>
      </c>
      <c r="F98" s="77">
        <v>129</v>
      </c>
      <c r="G98" s="31">
        <f t="shared" si="1"/>
        <v>1948</v>
      </c>
      <c r="H98" s="106">
        <v>0</v>
      </c>
      <c r="I98" s="106">
        <v>1948</v>
      </c>
    </row>
    <row r="99" spans="1:9" ht="58.5" customHeight="1" hidden="1">
      <c r="A99" s="75" t="s">
        <v>76</v>
      </c>
      <c r="B99" s="76">
        <v>650</v>
      </c>
      <c r="C99" s="77" t="s">
        <v>85</v>
      </c>
      <c r="D99" s="77" t="s">
        <v>48</v>
      </c>
      <c r="E99" s="77" t="s">
        <v>94</v>
      </c>
      <c r="F99" s="77">
        <v>200</v>
      </c>
      <c r="G99" s="31">
        <f t="shared" si="1"/>
        <v>0</v>
      </c>
      <c r="H99" s="106">
        <v>0</v>
      </c>
      <c r="I99" s="106">
        <f>I100</f>
        <v>0</v>
      </c>
    </row>
    <row r="100" spans="1:9" ht="60" customHeight="1" hidden="1">
      <c r="A100" s="75" t="s">
        <v>77</v>
      </c>
      <c r="B100" s="76">
        <v>650</v>
      </c>
      <c r="C100" s="77" t="s">
        <v>85</v>
      </c>
      <c r="D100" s="77" t="s">
        <v>48</v>
      </c>
      <c r="E100" s="77" t="s">
        <v>94</v>
      </c>
      <c r="F100" s="77">
        <v>240</v>
      </c>
      <c r="G100" s="31">
        <f t="shared" si="1"/>
        <v>0</v>
      </c>
      <c r="H100" s="106">
        <v>0</v>
      </c>
      <c r="I100" s="106">
        <f>I101</f>
        <v>0</v>
      </c>
    </row>
    <row r="101" spans="1:9" ht="60.75" customHeight="1" hidden="1">
      <c r="A101" s="75" t="s">
        <v>78</v>
      </c>
      <c r="B101" s="77">
        <v>650</v>
      </c>
      <c r="C101" s="77" t="s">
        <v>85</v>
      </c>
      <c r="D101" s="77" t="s">
        <v>48</v>
      </c>
      <c r="E101" s="77" t="s">
        <v>94</v>
      </c>
      <c r="F101" s="77">
        <v>244</v>
      </c>
      <c r="G101" s="31">
        <f t="shared" si="1"/>
        <v>0</v>
      </c>
      <c r="H101" s="106">
        <v>0</v>
      </c>
      <c r="I101" s="106">
        <v>0</v>
      </c>
    </row>
    <row r="102" spans="1:9" ht="80.25" customHeight="1">
      <c r="A102" s="147" t="s">
        <v>95</v>
      </c>
      <c r="B102" s="96">
        <v>650</v>
      </c>
      <c r="C102" s="96" t="s">
        <v>85</v>
      </c>
      <c r="D102" s="96" t="s">
        <v>142</v>
      </c>
      <c r="E102" s="96" t="s">
        <v>97</v>
      </c>
      <c r="F102" s="96" t="s">
        <v>32</v>
      </c>
      <c r="G102" s="92">
        <f t="shared" si="1"/>
        <v>1103785.54</v>
      </c>
      <c r="H102" s="158">
        <f>H103+H122</f>
        <v>1103785.54</v>
      </c>
      <c r="I102" s="158">
        <f>I103+I122</f>
        <v>0</v>
      </c>
    </row>
    <row r="103" spans="1:9" ht="66.75" customHeight="1">
      <c r="A103" s="149" t="s">
        <v>268</v>
      </c>
      <c r="B103" s="77">
        <v>650</v>
      </c>
      <c r="C103" s="77" t="s">
        <v>85</v>
      </c>
      <c r="D103" s="77" t="s">
        <v>142</v>
      </c>
      <c r="E103" s="77">
        <v>1400000000</v>
      </c>
      <c r="F103" s="77" t="s">
        <v>32</v>
      </c>
      <c r="G103" s="31">
        <f t="shared" si="1"/>
        <v>375029.15</v>
      </c>
      <c r="H103" s="106">
        <f>H104+H110+H116</f>
        <v>375029.15</v>
      </c>
      <c r="I103" s="106">
        <f>I104+I110+I116</f>
        <v>0</v>
      </c>
    </row>
    <row r="104" spans="1:9" ht="81" customHeight="1" hidden="1">
      <c r="A104" s="159" t="s">
        <v>269</v>
      </c>
      <c r="B104" s="160">
        <v>650</v>
      </c>
      <c r="C104" s="77" t="s">
        <v>85</v>
      </c>
      <c r="D104" s="160">
        <v>10</v>
      </c>
      <c r="E104" s="160">
        <v>1410000000</v>
      </c>
      <c r="F104" s="77" t="s">
        <v>32</v>
      </c>
      <c r="G104" s="31">
        <f t="shared" si="1"/>
        <v>0</v>
      </c>
      <c r="H104" s="106">
        <f>H105</f>
        <v>0</v>
      </c>
      <c r="I104" s="106">
        <f>I105</f>
        <v>0</v>
      </c>
    </row>
    <row r="105" spans="1:9" ht="83.25" customHeight="1" hidden="1">
      <c r="A105" s="159" t="s">
        <v>270</v>
      </c>
      <c r="B105" s="161">
        <v>650</v>
      </c>
      <c r="C105" s="77" t="s">
        <v>85</v>
      </c>
      <c r="D105" s="161">
        <v>10</v>
      </c>
      <c r="E105" s="161">
        <v>1410100000</v>
      </c>
      <c r="F105" s="77" t="s">
        <v>32</v>
      </c>
      <c r="G105" s="31">
        <f t="shared" si="1"/>
        <v>0</v>
      </c>
      <c r="H105" s="106">
        <f>H106</f>
        <v>0</v>
      </c>
      <c r="I105" s="106">
        <f>I106</f>
        <v>0</v>
      </c>
    </row>
    <row r="106" spans="1:9" ht="55.5" customHeight="1" hidden="1">
      <c r="A106" s="159" t="s">
        <v>74</v>
      </c>
      <c r="B106" s="161">
        <v>650</v>
      </c>
      <c r="C106" s="77" t="s">
        <v>85</v>
      </c>
      <c r="D106" s="161">
        <v>10</v>
      </c>
      <c r="E106" s="161">
        <v>1410199990</v>
      </c>
      <c r="F106" s="77" t="s">
        <v>32</v>
      </c>
      <c r="G106" s="31">
        <f t="shared" si="1"/>
        <v>0</v>
      </c>
      <c r="H106" s="106">
        <f>H107</f>
        <v>0</v>
      </c>
      <c r="I106" s="106">
        <f>I107</f>
        <v>0</v>
      </c>
    </row>
    <row r="107" spans="1:9" ht="67.5" customHeight="1" hidden="1">
      <c r="A107" s="159" t="s">
        <v>76</v>
      </c>
      <c r="B107" s="161">
        <v>650</v>
      </c>
      <c r="C107" s="77" t="s">
        <v>85</v>
      </c>
      <c r="D107" s="161">
        <v>10</v>
      </c>
      <c r="E107" s="161">
        <v>1410199990</v>
      </c>
      <c r="F107" s="161">
        <v>200</v>
      </c>
      <c r="G107" s="31">
        <f t="shared" si="1"/>
        <v>0</v>
      </c>
      <c r="H107" s="106">
        <f>H108</f>
        <v>0</v>
      </c>
      <c r="I107" s="106">
        <f>I108</f>
        <v>0</v>
      </c>
    </row>
    <row r="108" spans="1:9" ht="61.5" customHeight="1" hidden="1">
      <c r="A108" s="159" t="s">
        <v>77</v>
      </c>
      <c r="B108" s="161">
        <v>650</v>
      </c>
      <c r="C108" s="77" t="s">
        <v>85</v>
      </c>
      <c r="D108" s="161">
        <v>10</v>
      </c>
      <c r="E108" s="162">
        <v>1410199990</v>
      </c>
      <c r="F108" s="161">
        <v>240</v>
      </c>
      <c r="G108" s="31">
        <f t="shared" si="1"/>
        <v>0</v>
      </c>
      <c r="H108" s="106">
        <f>H109</f>
        <v>0</v>
      </c>
      <c r="I108" s="106">
        <f>I109</f>
        <v>0</v>
      </c>
    </row>
    <row r="109" spans="1:9" ht="57.75" customHeight="1" hidden="1">
      <c r="A109" s="75" t="s">
        <v>78</v>
      </c>
      <c r="B109" s="161">
        <v>650</v>
      </c>
      <c r="C109" s="77" t="s">
        <v>85</v>
      </c>
      <c r="D109" s="161">
        <v>10</v>
      </c>
      <c r="E109" s="163">
        <v>1410199990</v>
      </c>
      <c r="F109" s="164">
        <v>244</v>
      </c>
      <c r="G109" s="31">
        <f t="shared" si="1"/>
        <v>0</v>
      </c>
      <c r="H109" s="106">
        <v>0</v>
      </c>
      <c r="I109" s="106">
        <v>0</v>
      </c>
    </row>
    <row r="110" spans="1:9" ht="66.75" customHeight="1">
      <c r="A110" s="159" t="s">
        <v>271</v>
      </c>
      <c r="B110" s="160">
        <v>650</v>
      </c>
      <c r="C110" s="77" t="s">
        <v>85</v>
      </c>
      <c r="D110" s="160">
        <v>10</v>
      </c>
      <c r="E110" s="161">
        <v>1420000000</v>
      </c>
      <c r="F110" s="77" t="s">
        <v>32</v>
      </c>
      <c r="G110" s="31">
        <f t="shared" si="1"/>
        <v>9050</v>
      </c>
      <c r="H110" s="106">
        <f>H111</f>
        <v>9050</v>
      </c>
      <c r="I110" s="106">
        <f>I111</f>
        <v>0</v>
      </c>
    </row>
    <row r="111" spans="1:9" ht="55.5" customHeight="1">
      <c r="A111" s="159" t="s">
        <v>272</v>
      </c>
      <c r="B111" s="162">
        <v>650</v>
      </c>
      <c r="C111" s="165" t="s">
        <v>85</v>
      </c>
      <c r="D111" s="162">
        <v>10</v>
      </c>
      <c r="E111" s="162">
        <v>1420100000</v>
      </c>
      <c r="F111" s="165" t="s">
        <v>32</v>
      </c>
      <c r="G111" s="31">
        <f t="shared" si="1"/>
        <v>9050</v>
      </c>
      <c r="H111" s="106">
        <f>H112</f>
        <v>9050</v>
      </c>
      <c r="I111" s="106">
        <f>I112</f>
        <v>0</v>
      </c>
    </row>
    <row r="112" spans="1:9" ht="55.5" customHeight="1">
      <c r="A112" s="163" t="s">
        <v>74</v>
      </c>
      <c r="B112" s="163">
        <v>650</v>
      </c>
      <c r="C112" s="77" t="s">
        <v>85</v>
      </c>
      <c r="D112" s="163">
        <v>10</v>
      </c>
      <c r="E112" s="163">
        <v>1420199990</v>
      </c>
      <c r="F112" s="77" t="s">
        <v>32</v>
      </c>
      <c r="G112" s="166">
        <f t="shared" si="1"/>
        <v>9050</v>
      </c>
      <c r="H112" s="106">
        <f>H113</f>
        <v>9050</v>
      </c>
      <c r="I112" s="106">
        <f>I113</f>
        <v>0</v>
      </c>
    </row>
    <row r="113" spans="1:9" ht="55.5" customHeight="1">
      <c r="A113" s="163" t="s">
        <v>76</v>
      </c>
      <c r="B113" s="163">
        <v>650</v>
      </c>
      <c r="C113" s="77" t="s">
        <v>85</v>
      </c>
      <c r="D113" s="163">
        <v>10</v>
      </c>
      <c r="E113" s="163">
        <v>1420199990</v>
      </c>
      <c r="F113" s="163">
        <v>200</v>
      </c>
      <c r="G113" s="166">
        <f t="shared" si="1"/>
        <v>9050</v>
      </c>
      <c r="H113" s="106">
        <f>H114</f>
        <v>9050</v>
      </c>
      <c r="I113" s="106">
        <f>I114</f>
        <v>0</v>
      </c>
    </row>
    <row r="114" spans="1:9" ht="55.5" customHeight="1">
      <c r="A114" s="163" t="s">
        <v>77</v>
      </c>
      <c r="B114" s="163">
        <v>650</v>
      </c>
      <c r="C114" s="77" t="s">
        <v>85</v>
      </c>
      <c r="D114" s="163">
        <v>10</v>
      </c>
      <c r="E114" s="163">
        <v>1420199990</v>
      </c>
      <c r="F114" s="163">
        <v>240</v>
      </c>
      <c r="G114" s="166">
        <f t="shared" si="1"/>
        <v>9050</v>
      </c>
      <c r="H114" s="106">
        <f>H115</f>
        <v>9050</v>
      </c>
      <c r="I114" s="106">
        <f>I115</f>
        <v>0</v>
      </c>
    </row>
    <row r="115" spans="1:9" ht="55.5" customHeight="1" hidden="1">
      <c r="A115" s="75" t="s">
        <v>78</v>
      </c>
      <c r="B115" s="163">
        <v>650</v>
      </c>
      <c r="C115" s="77" t="s">
        <v>85</v>
      </c>
      <c r="D115" s="163">
        <v>10</v>
      </c>
      <c r="E115" s="163">
        <v>1420199990</v>
      </c>
      <c r="F115" s="163">
        <v>244</v>
      </c>
      <c r="G115" s="166">
        <f t="shared" si="1"/>
        <v>9050</v>
      </c>
      <c r="H115" s="167">
        <v>9050</v>
      </c>
      <c r="I115" s="167">
        <v>0</v>
      </c>
    </row>
    <row r="116" spans="1:9" ht="55.5" customHeight="1">
      <c r="A116" s="163" t="s">
        <v>273</v>
      </c>
      <c r="B116" s="163">
        <v>650</v>
      </c>
      <c r="C116" s="77" t="s">
        <v>85</v>
      </c>
      <c r="D116" s="163">
        <v>10</v>
      </c>
      <c r="E116" s="163">
        <v>1430000000</v>
      </c>
      <c r="F116" s="77" t="s">
        <v>32</v>
      </c>
      <c r="G116" s="166">
        <f t="shared" si="1"/>
        <v>365979.15</v>
      </c>
      <c r="H116" s="106">
        <f>H117</f>
        <v>365979.15</v>
      </c>
      <c r="I116" s="106">
        <f>I117</f>
        <v>0</v>
      </c>
    </row>
    <row r="117" spans="1:9" ht="55.5" customHeight="1">
      <c r="A117" s="70" t="s">
        <v>274</v>
      </c>
      <c r="B117" s="163">
        <v>650</v>
      </c>
      <c r="C117" s="77" t="s">
        <v>85</v>
      </c>
      <c r="D117" s="163">
        <v>10</v>
      </c>
      <c r="E117" s="163">
        <v>1430100000</v>
      </c>
      <c r="F117" s="77" t="s">
        <v>32</v>
      </c>
      <c r="G117" s="166">
        <f t="shared" si="1"/>
        <v>365979.15</v>
      </c>
      <c r="H117" s="106">
        <f>H118</f>
        <v>365979.15</v>
      </c>
      <c r="I117" s="106">
        <f>I118</f>
        <v>0</v>
      </c>
    </row>
    <row r="118" spans="1:9" ht="27.75" customHeight="1">
      <c r="A118" s="168" t="s">
        <v>74</v>
      </c>
      <c r="B118" s="169">
        <v>650</v>
      </c>
      <c r="C118" s="169" t="s">
        <v>85</v>
      </c>
      <c r="D118" s="169" t="s">
        <v>142</v>
      </c>
      <c r="E118" s="169" t="s">
        <v>275</v>
      </c>
      <c r="F118" s="169" t="s">
        <v>32</v>
      </c>
      <c r="G118" s="31">
        <f t="shared" si="1"/>
        <v>365979.15</v>
      </c>
      <c r="H118" s="106">
        <f>H119</f>
        <v>365979.15</v>
      </c>
      <c r="I118" s="106">
        <f>I119</f>
        <v>0</v>
      </c>
    </row>
    <row r="119" spans="1:9" ht="56.25" customHeight="1">
      <c r="A119" s="75" t="s">
        <v>76</v>
      </c>
      <c r="B119" s="77">
        <v>650</v>
      </c>
      <c r="C119" s="77" t="s">
        <v>85</v>
      </c>
      <c r="D119" s="77" t="s">
        <v>142</v>
      </c>
      <c r="E119" s="169" t="s">
        <v>275</v>
      </c>
      <c r="F119" s="77">
        <v>200</v>
      </c>
      <c r="G119" s="31">
        <f t="shared" si="1"/>
        <v>365979.15</v>
      </c>
      <c r="H119" s="106">
        <f>H120</f>
        <v>365979.15</v>
      </c>
      <c r="I119" s="106">
        <f>I120</f>
        <v>0</v>
      </c>
    </row>
    <row r="120" spans="1:9" ht="57.75" customHeight="1">
      <c r="A120" s="75" t="s">
        <v>77</v>
      </c>
      <c r="B120" s="77">
        <v>650</v>
      </c>
      <c r="C120" s="77" t="s">
        <v>85</v>
      </c>
      <c r="D120" s="77" t="s">
        <v>142</v>
      </c>
      <c r="E120" s="169" t="s">
        <v>275</v>
      </c>
      <c r="F120" s="77">
        <v>240</v>
      </c>
      <c r="G120" s="31">
        <f t="shared" si="1"/>
        <v>365979.15</v>
      </c>
      <c r="H120" s="106">
        <f>H121</f>
        <v>365979.15</v>
      </c>
      <c r="I120" s="106">
        <f>I121</f>
        <v>0</v>
      </c>
    </row>
    <row r="121" spans="1:9" ht="67.5" customHeight="1" hidden="1">
      <c r="A121" s="75" t="s">
        <v>78</v>
      </c>
      <c r="B121" s="77">
        <v>650</v>
      </c>
      <c r="C121" s="77" t="s">
        <v>85</v>
      </c>
      <c r="D121" s="77" t="s">
        <v>142</v>
      </c>
      <c r="E121" s="169" t="s">
        <v>275</v>
      </c>
      <c r="F121" s="77">
        <v>244</v>
      </c>
      <c r="G121" s="31">
        <f t="shared" si="1"/>
        <v>365979.15</v>
      </c>
      <c r="H121" s="106">
        <v>365979.15</v>
      </c>
      <c r="I121" s="106">
        <v>0</v>
      </c>
    </row>
    <row r="122" spans="1:9" ht="67.5" customHeight="1">
      <c r="A122" s="170" t="s">
        <v>261</v>
      </c>
      <c r="B122" s="152" t="s">
        <v>100</v>
      </c>
      <c r="C122" s="152" t="s">
        <v>85</v>
      </c>
      <c r="D122" s="152" t="s">
        <v>142</v>
      </c>
      <c r="E122" s="152" t="s">
        <v>57</v>
      </c>
      <c r="F122" s="152" t="s">
        <v>32</v>
      </c>
      <c r="G122" s="31">
        <f t="shared" si="1"/>
        <v>728756.39</v>
      </c>
      <c r="H122" s="106">
        <f>H123</f>
        <v>728756.39</v>
      </c>
      <c r="I122" s="106">
        <f>I123</f>
        <v>0</v>
      </c>
    </row>
    <row r="123" spans="1:9" ht="67.5" customHeight="1">
      <c r="A123" s="171" t="s">
        <v>276</v>
      </c>
      <c r="B123" s="152" t="s">
        <v>100</v>
      </c>
      <c r="C123" s="152" t="s">
        <v>85</v>
      </c>
      <c r="D123" s="152" t="s">
        <v>142</v>
      </c>
      <c r="E123" s="152" t="s">
        <v>277</v>
      </c>
      <c r="F123" s="152" t="s">
        <v>32</v>
      </c>
      <c r="G123" s="31">
        <f>H124+I124</f>
        <v>728756.39</v>
      </c>
      <c r="H123" s="106">
        <f>H124</f>
        <v>728756.39</v>
      </c>
      <c r="I123" s="106">
        <f>I124</f>
        <v>0</v>
      </c>
    </row>
    <row r="124" spans="1:9" ht="67.5" customHeight="1">
      <c r="A124" s="171" t="s">
        <v>76</v>
      </c>
      <c r="B124" s="152" t="s">
        <v>100</v>
      </c>
      <c r="C124" s="152" t="s">
        <v>85</v>
      </c>
      <c r="D124" s="152" t="s">
        <v>142</v>
      </c>
      <c r="E124" s="152" t="s">
        <v>277</v>
      </c>
      <c r="F124" s="152" t="s">
        <v>32</v>
      </c>
      <c r="G124" s="31">
        <f aca="true" t="shared" si="3" ref="G124:G221">H124+I124</f>
        <v>728756.39</v>
      </c>
      <c r="H124" s="106">
        <f>H125</f>
        <v>728756.39</v>
      </c>
      <c r="I124" s="106">
        <f>I125</f>
        <v>0</v>
      </c>
    </row>
    <row r="125" spans="1:9" ht="67.5" customHeight="1">
      <c r="A125" s="75" t="s">
        <v>77</v>
      </c>
      <c r="B125" s="77">
        <v>650</v>
      </c>
      <c r="C125" s="77" t="s">
        <v>85</v>
      </c>
      <c r="D125" s="77" t="s">
        <v>142</v>
      </c>
      <c r="E125" s="152" t="s">
        <v>277</v>
      </c>
      <c r="F125" s="77" t="s">
        <v>109</v>
      </c>
      <c r="G125" s="31">
        <f t="shared" si="3"/>
        <v>728756.39</v>
      </c>
      <c r="H125" s="106">
        <f>H126</f>
        <v>728756.39</v>
      </c>
      <c r="I125" s="106">
        <f>I126</f>
        <v>0</v>
      </c>
    </row>
    <row r="126" spans="1:9" ht="67.5" customHeight="1" hidden="1">
      <c r="A126" s="75" t="s">
        <v>78</v>
      </c>
      <c r="B126" s="77">
        <v>650</v>
      </c>
      <c r="C126" s="77" t="s">
        <v>85</v>
      </c>
      <c r="D126" s="77" t="s">
        <v>142</v>
      </c>
      <c r="E126" s="152" t="s">
        <v>277</v>
      </c>
      <c r="F126" s="77" t="s">
        <v>110</v>
      </c>
      <c r="G126" s="31">
        <f t="shared" si="3"/>
        <v>728756.39</v>
      </c>
      <c r="H126" s="106">
        <v>728756.39</v>
      </c>
      <c r="I126" s="106">
        <v>0</v>
      </c>
    </row>
    <row r="127" spans="1:9" ht="56.25">
      <c r="A127" s="149" t="s">
        <v>111</v>
      </c>
      <c r="B127" s="30">
        <v>650</v>
      </c>
      <c r="C127" s="30" t="s">
        <v>85</v>
      </c>
      <c r="D127" s="30" t="s">
        <v>112</v>
      </c>
      <c r="E127" s="30" t="s">
        <v>31</v>
      </c>
      <c r="F127" s="30" t="s">
        <v>32</v>
      </c>
      <c r="G127" s="31">
        <f t="shared" si="3"/>
        <v>23050</v>
      </c>
      <c r="H127" s="31">
        <f>H138+H128</f>
        <v>11525</v>
      </c>
      <c r="I127" s="31">
        <f>I138+I128</f>
        <v>11525</v>
      </c>
    </row>
    <row r="128" spans="1:9" ht="93.75" customHeight="1">
      <c r="A128" s="75" t="s">
        <v>278</v>
      </c>
      <c r="B128" s="76">
        <v>650</v>
      </c>
      <c r="C128" s="77" t="s">
        <v>85</v>
      </c>
      <c r="D128" s="76">
        <v>14</v>
      </c>
      <c r="E128" s="76">
        <v>1300000000</v>
      </c>
      <c r="F128" s="77" t="s">
        <v>32</v>
      </c>
      <c r="G128" s="31">
        <f t="shared" si="3"/>
        <v>11525</v>
      </c>
      <c r="H128" s="31">
        <f>H129</f>
        <v>0</v>
      </c>
      <c r="I128" s="31">
        <f>I129</f>
        <v>11525</v>
      </c>
    </row>
    <row r="129" spans="1:9" ht="37.5">
      <c r="A129" s="75" t="s">
        <v>114</v>
      </c>
      <c r="B129" s="76">
        <v>650</v>
      </c>
      <c r="C129" s="77" t="s">
        <v>85</v>
      </c>
      <c r="D129" s="76">
        <v>14</v>
      </c>
      <c r="E129" s="76">
        <v>1310000000</v>
      </c>
      <c r="F129" s="77" t="s">
        <v>32</v>
      </c>
      <c r="G129" s="31">
        <f t="shared" si="3"/>
        <v>11525</v>
      </c>
      <c r="H129" s="31">
        <f>H130</f>
        <v>0</v>
      </c>
      <c r="I129" s="31">
        <f>I130</f>
        <v>11525</v>
      </c>
    </row>
    <row r="130" spans="1:9" ht="66" customHeight="1">
      <c r="A130" s="75" t="s">
        <v>115</v>
      </c>
      <c r="B130" s="76">
        <v>650</v>
      </c>
      <c r="C130" s="77" t="s">
        <v>85</v>
      </c>
      <c r="D130" s="76">
        <v>14</v>
      </c>
      <c r="E130" s="76">
        <v>1310100000</v>
      </c>
      <c r="F130" s="77" t="s">
        <v>32</v>
      </c>
      <c r="G130" s="31">
        <f t="shared" si="3"/>
        <v>11525</v>
      </c>
      <c r="H130" s="31">
        <f>H131</f>
        <v>0</v>
      </c>
      <c r="I130" s="31">
        <f>I131</f>
        <v>11525</v>
      </c>
    </row>
    <row r="131" spans="1:9" ht="45" customHeight="1">
      <c r="A131" s="75" t="s">
        <v>116</v>
      </c>
      <c r="B131" s="76">
        <v>650</v>
      </c>
      <c r="C131" s="77" t="s">
        <v>85</v>
      </c>
      <c r="D131" s="76">
        <v>14</v>
      </c>
      <c r="E131" s="76">
        <v>1310182300</v>
      </c>
      <c r="F131" s="77" t="s">
        <v>32</v>
      </c>
      <c r="G131" s="31">
        <f t="shared" si="3"/>
        <v>11525</v>
      </c>
      <c r="H131" s="31">
        <f>H132+H135</f>
        <v>0</v>
      </c>
      <c r="I131" s="31">
        <f>I132+I135</f>
        <v>11525</v>
      </c>
    </row>
    <row r="132" spans="1:9" ht="109.5" customHeight="1">
      <c r="A132" s="75" t="s">
        <v>37</v>
      </c>
      <c r="B132" s="76">
        <v>650</v>
      </c>
      <c r="C132" s="77" t="s">
        <v>85</v>
      </c>
      <c r="D132" s="76">
        <v>14</v>
      </c>
      <c r="E132" s="76">
        <v>1310182300</v>
      </c>
      <c r="F132" s="77" t="s">
        <v>38</v>
      </c>
      <c r="G132" s="31">
        <f t="shared" si="3"/>
        <v>8075</v>
      </c>
      <c r="H132" s="31">
        <f>H133</f>
        <v>0</v>
      </c>
      <c r="I132" s="31">
        <f>I133</f>
        <v>8075</v>
      </c>
    </row>
    <row r="133" spans="1:9" ht="45" customHeight="1">
      <c r="A133" s="75" t="s">
        <v>39</v>
      </c>
      <c r="B133" s="76">
        <v>650</v>
      </c>
      <c r="C133" s="77" t="s">
        <v>85</v>
      </c>
      <c r="D133" s="76">
        <v>14</v>
      </c>
      <c r="E133" s="76">
        <v>1310182300</v>
      </c>
      <c r="F133" s="77" t="s">
        <v>40</v>
      </c>
      <c r="G133" s="31">
        <f t="shared" si="3"/>
        <v>8075</v>
      </c>
      <c r="H133" s="31">
        <f>H134</f>
        <v>0</v>
      </c>
      <c r="I133" s="31">
        <f>I134</f>
        <v>8075</v>
      </c>
    </row>
    <row r="134" spans="1:9" ht="111" customHeight="1" hidden="1">
      <c r="A134" s="75" t="s">
        <v>117</v>
      </c>
      <c r="B134" s="76">
        <v>650</v>
      </c>
      <c r="C134" s="77" t="s">
        <v>85</v>
      </c>
      <c r="D134" s="76">
        <v>14</v>
      </c>
      <c r="E134" s="76">
        <v>1310182300</v>
      </c>
      <c r="F134" s="77" t="s">
        <v>118</v>
      </c>
      <c r="G134" s="31">
        <f t="shared" si="3"/>
        <v>8075</v>
      </c>
      <c r="H134" s="31">
        <v>0</v>
      </c>
      <c r="I134" s="31">
        <v>8075</v>
      </c>
    </row>
    <row r="135" spans="1:9" ht="77.25" customHeight="1">
      <c r="A135" s="75" t="s">
        <v>76</v>
      </c>
      <c r="B135" s="76">
        <v>650</v>
      </c>
      <c r="C135" s="77" t="s">
        <v>85</v>
      </c>
      <c r="D135" s="76">
        <v>14</v>
      </c>
      <c r="E135" s="76">
        <v>1310182300</v>
      </c>
      <c r="F135" s="77">
        <v>200</v>
      </c>
      <c r="G135" s="31">
        <f t="shared" si="3"/>
        <v>3450</v>
      </c>
      <c r="H135" s="31">
        <f>H136</f>
        <v>0</v>
      </c>
      <c r="I135" s="31">
        <f>I136</f>
        <v>3450</v>
      </c>
    </row>
    <row r="136" spans="1:9" ht="63" customHeight="1">
      <c r="A136" s="75" t="s">
        <v>77</v>
      </c>
      <c r="B136" s="76">
        <v>650</v>
      </c>
      <c r="C136" s="77" t="s">
        <v>85</v>
      </c>
      <c r="D136" s="76">
        <v>14</v>
      </c>
      <c r="E136" s="76">
        <v>1310182300</v>
      </c>
      <c r="F136" s="77">
        <v>240</v>
      </c>
      <c r="G136" s="31">
        <f t="shared" si="3"/>
        <v>3450</v>
      </c>
      <c r="H136" s="31">
        <f>H137</f>
        <v>0</v>
      </c>
      <c r="I136" s="31">
        <f>I137</f>
        <v>3450</v>
      </c>
    </row>
    <row r="137" spans="1:9" ht="62.25" customHeight="1" hidden="1">
      <c r="A137" s="75" t="s">
        <v>78</v>
      </c>
      <c r="B137" s="76">
        <v>650</v>
      </c>
      <c r="C137" s="77" t="s">
        <v>85</v>
      </c>
      <c r="D137" s="76">
        <v>14</v>
      </c>
      <c r="E137" s="172">
        <v>1310182300</v>
      </c>
      <c r="F137" s="77">
        <v>244</v>
      </c>
      <c r="G137" s="31">
        <f t="shared" si="3"/>
        <v>3450</v>
      </c>
      <c r="H137" s="31">
        <v>0</v>
      </c>
      <c r="I137" s="31">
        <v>3450</v>
      </c>
    </row>
    <row r="138" spans="1:9" ht="159.75" customHeight="1">
      <c r="A138" s="75" t="s">
        <v>279</v>
      </c>
      <c r="B138" s="76">
        <v>650</v>
      </c>
      <c r="C138" s="77" t="s">
        <v>85</v>
      </c>
      <c r="D138" s="76">
        <v>14</v>
      </c>
      <c r="E138" s="172">
        <v>130000000</v>
      </c>
      <c r="F138" s="77" t="s">
        <v>32</v>
      </c>
      <c r="G138" s="31">
        <f t="shared" si="3"/>
        <v>11525</v>
      </c>
      <c r="H138" s="31">
        <f>H139</f>
        <v>11525</v>
      </c>
      <c r="I138" s="31"/>
    </row>
    <row r="139" spans="1:9" ht="70.5" customHeight="1">
      <c r="A139" s="75" t="s">
        <v>120</v>
      </c>
      <c r="B139" s="76">
        <v>650</v>
      </c>
      <c r="C139" s="77" t="s">
        <v>85</v>
      </c>
      <c r="D139" s="76">
        <v>14</v>
      </c>
      <c r="E139" s="76" t="s">
        <v>121</v>
      </c>
      <c r="F139" s="77" t="s">
        <v>32</v>
      </c>
      <c r="G139" s="31">
        <f t="shared" si="3"/>
        <v>11525</v>
      </c>
      <c r="H139" s="31">
        <f>H140+H143</f>
        <v>11525</v>
      </c>
      <c r="I139" s="31">
        <f>I140</f>
        <v>0</v>
      </c>
    </row>
    <row r="140" spans="1:9" ht="115.5" customHeight="1">
      <c r="A140" s="75" t="s">
        <v>37</v>
      </c>
      <c r="B140" s="76">
        <v>650</v>
      </c>
      <c r="C140" s="77" t="s">
        <v>85</v>
      </c>
      <c r="D140" s="76">
        <v>14</v>
      </c>
      <c r="E140" s="76" t="s">
        <v>121</v>
      </c>
      <c r="F140" s="77" t="s">
        <v>38</v>
      </c>
      <c r="G140" s="31">
        <f t="shared" si="3"/>
        <v>8075</v>
      </c>
      <c r="H140" s="31">
        <f>H141</f>
        <v>8075</v>
      </c>
      <c r="I140" s="31">
        <f>I141</f>
        <v>0</v>
      </c>
    </row>
    <row r="141" spans="1:9" ht="60.75" customHeight="1">
      <c r="A141" s="75" t="s">
        <v>39</v>
      </c>
      <c r="B141" s="76">
        <v>650</v>
      </c>
      <c r="C141" s="77" t="s">
        <v>85</v>
      </c>
      <c r="D141" s="76">
        <v>14</v>
      </c>
      <c r="E141" s="76" t="s">
        <v>121</v>
      </c>
      <c r="F141" s="76">
        <v>120</v>
      </c>
      <c r="G141" s="31">
        <f t="shared" si="3"/>
        <v>8075</v>
      </c>
      <c r="H141" s="31">
        <f>H142</f>
        <v>8075</v>
      </c>
      <c r="I141" s="31">
        <f>I142</f>
        <v>0</v>
      </c>
    </row>
    <row r="142" spans="1:9" ht="127.5" customHeight="1" hidden="1">
      <c r="A142" s="75" t="s">
        <v>117</v>
      </c>
      <c r="B142" s="76">
        <v>650</v>
      </c>
      <c r="C142" s="77" t="s">
        <v>85</v>
      </c>
      <c r="D142" s="76">
        <v>14</v>
      </c>
      <c r="E142" s="76" t="s">
        <v>121</v>
      </c>
      <c r="F142" s="76">
        <v>123</v>
      </c>
      <c r="G142" s="31">
        <f t="shared" si="3"/>
        <v>8075</v>
      </c>
      <c r="H142" s="106">
        <v>8075</v>
      </c>
      <c r="I142" s="106">
        <v>0</v>
      </c>
    </row>
    <row r="143" spans="1:9" ht="84" customHeight="1">
      <c r="A143" s="75" t="s">
        <v>76</v>
      </c>
      <c r="B143" s="30" t="s">
        <v>100</v>
      </c>
      <c r="C143" s="30" t="s">
        <v>85</v>
      </c>
      <c r="D143" s="30" t="s">
        <v>112</v>
      </c>
      <c r="E143" s="76" t="s">
        <v>121</v>
      </c>
      <c r="F143" s="30" t="s">
        <v>108</v>
      </c>
      <c r="G143" s="31">
        <f t="shared" si="3"/>
        <v>3450</v>
      </c>
      <c r="H143" s="106">
        <f>H144</f>
        <v>3450</v>
      </c>
      <c r="I143" s="106">
        <f>I144</f>
        <v>0</v>
      </c>
    </row>
    <row r="144" spans="1:9" ht="84" customHeight="1">
      <c r="A144" s="75" t="s">
        <v>77</v>
      </c>
      <c r="B144" s="30" t="s">
        <v>100</v>
      </c>
      <c r="C144" s="30" t="s">
        <v>85</v>
      </c>
      <c r="D144" s="30" t="s">
        <v>112</v>
      </c>
      <c r="E144" s="76" t="s">
        <v>121</v>
      </c>
      <c r="F144" s="30" t="s">
        <v>109</v>
      </c>
      <c r="G144" s="31">
        <f t="shared" si="3"/>
        <v>3450</v>
      </c>
      <c r="H144" s="106">
        <f>H145</f>
        <v>3450</v>
      </c>
      <c r="I144" s="106">
        <f>I145</f>
        <v>0</v>
      </c>
    </row>
    <row r="145" spans="1:9" ht="54" customHeight="1" hidden="1">
      <c r="A145" s="75" t="s">
        <v>78</v>
      </c>
      <c r="B145" s="103" t="s">
        <v>100</v>
      </c>
      <c r="C145" s="103" t="s">
        <v>85</v>
      </c>
      <c r="D145" s="103" t="s">
        <v>112</v>
      </c>
      <c r="E145" s="30" t="s">
        <v>121</v>
      </c>
      <c r="F145" s="30" t="s">
        <v>110</v>
      </c>
      <c r="G145" s="31">
        <f t="shared" si="3"/>
        <v>3450</v>
      </c>
      <c r="H145" s="106">
        <v>3450</v>
      </c>
      <c r="I145" s="106">
        <v>0</v>
      </c>
    </row>
    <row r="146" spans="1:9" ht="27.75" customHeight="1">
      <c r="A146" s="145" t="s">
        <v>124</v>
      </c>
      <c r="B146" s="146">
        <v>650</v>
      </c>
      <c r="C146" s="146" t="s">
        <v>48</v>
      </c>
      <c r="D146" s="146" t="s">
        <v>28</v>
      </c>
      <c r="E146" s="146" t="s">
        <v>31</v>
      </c>
      <c r="F146" s="146" t="s">
        <v>32</v>
      </c>
      <c r="G146" s="31">
        <f t="shared" si="3"/>
        <v>11343412.03</v>
      </c>
      <c r="H146" s="92">
        <f>H147+H173+H196+H207+H161</f>
        <v>11007995.86</v>
      </c>
      <c r="I146" s="92">
        <f>I147+I173+I196+I207+I161</f>
        <v>335416.17</v>
      </c>
    </row>
    <row r="147" spans="1:9" ht="32.25" customHeight="1">
      <c r="A147" s="75" t="s">
        <v>125</v>
      </c>
      <c r="B147" s="77">
        <v>650</v>
      </c>
      <c r="C147" s="77" t="s">
        <v>48</v>
      </c>
      <c r="D147" s="77" t="s">
        <v>27</v>
      </c>
      <c r="E147" s="77" t="s">
        <v>31</v>
      </c>
      <c r="F147" s="77" t="s">
        <v>32</v>
      </c>
      <c r="G147" s="31">
        <f t="shared" si="3"/>
        <v>330000</v>
      </c>
      <c r="H147" s="31">
        <f>H148+H155</f>
        <v>0</v>
      </c>
      <c r="I147" s="31">
        <f>I148+I155</f>
        <v>330000</v>
      </c>
    </row>
    <row r="148" spans="1:9" ht="61.5" customHeight="1">
      <c r="A148" s="75" t="s">
        <v>280</v>
      </c>
      <c r="B148" s="77">
        <v>650</v>
      </c>
      <c r="C148" s="77" t="s">
        <v>48</v>
      </c>
      <c r="D148" s="77" t="s">
        <v>27</v>
      </c>
      <c r="E148" s="77" t="s">
        <v>127</v>
      </c>
      <c r="F148" s="77" t="s">
        <v>32</v>
      </c>
      <c r="G148" s="31">
        <f t="shared" si="3"/>
        <v>330000</v>
      </c>
      <c r="H148" s="31">
        <f>H149</f>
        <v>0</v>
      </c>
      <c r="I148" s="31">
        <f>I149</f>
        <v>330000</v>
      </c>
    </row>
    <row r="149" spans="1:9" ht="42" customHeight="1">
      <c r="A149" s="75" t="s">
        <v>130</v>
      </c>
      <c r="B149" s="77">
        <v>650</v>
      </c>
      <c r="C149" s="77" t="s">
        <v>48</v>
      </c>
      <c r="D149" s="77" t="s">
        <v>27</v>
      </c>
      <c r="E149" s="77" t="s">
        <v>281</v>
      </c>
      <c r="F149" s="77" t="s">
        <v>32</v>
      </c>
      <c r="G149" s="31">
        <f t="shared" si="3"/>
        <v>330000</v>
      </c>
      <c r="H149" s="31">
        <f>H150</f>
        <v>0</v>
      </c>
      <c r="I149" s="31">
        <f>I150</f>
        <v>330000</v>
      </c>
    </row>
    <row r="150" spans="1:9" ht="75.75" customHeight="1">
      <c r="A150" s="75" t="s">
        <v>282</v>
      </c>
      <c r="B150" s="77">
        <v>650</v>
      </c>
      <c r="C150" s="77" t="s">
        <v>48</v>
      </c>
      <c r="D150" s="77" t="s">
        <v>27</v>
      </c>
      <c r="E150" s="77" t="s">
        <v>283</v>
      </c>
      <c r="F150" s="77" t="s">
        <v>32</v>
      </c>
      <c r="G150" s="31">
        <f t="shared" si="3"/>
        <v>330000</v>
      </c>
      <c r="H150" s="31">
        <f>H151</f>
        <v>0</v>
      </c>
      <c r="I150" s="31">
        <f>I151</f>
        <v>330000</v>
      </c>
    </row>
    <row r="151" spans="1:9" ht="110.25" customHeight="1">
      <c r="A151" s="75" t="s">
        <v>37</v>
      </c>
      <c r="B151" s="77">
        <v>650</v>
      </c>
      <c r="C151" s="77" t="s">
        <v>48</v>
      </c>
      <c r="D151" s="77" t="s">
        <v>27</v>
      </c>
      <c r="E151" s="77" t="s">
        <v>283</v>
      </c>
      <c r="F151" s="77">
        <v>100</v>
      </c>
      <c r="G151" s="31">
        <f t="shared" si="3"/>
        <v>330000</v>
      </c>
      <c r="H151" s="31">
        <f>H152</f>
        <v>0</v>
      </c>
      <c r="I151" s="31">
        <f>I152</f>
        <v>330000</v>
      </c>
    </row>
    <row r="152" spans="1:9" ht="38.25" customHeight="1">
      <c r="A152" s="171" t="s">
        <v>284</v>
      </c>
      <c r="B152" s="77">
        <v>650</v>
      </c>
      <c r="C152" s="77" t="s">
        <v>48</v>
      </c>
      <c r="D152" s="77" t="s">
        <v>27</v>
      </c>
      <c r="E152" s="77" t="s">
        <v>283</v>
      </c>
      <c r="F152" s="77" t="s">
        <v>285</v>
      </c>
      <c r="G152" s="31">
        <f t="shared" si="3"/>
        <v>330000</v>
      </c>
      <c r="H152" s="31">
        <f>H153+H154</f>
        <v>0</v>
      </c>
      <c r="I152" s="31">
        <f>I153+I154</f>
        <v>330000</v>
      </c>
    </row>
    <row r="153" spans="1:9" ht="38.25" customHeight="1" hidden="1">
      <c r="A153" s="171" t="s">
        <v>286</v>
      </c>
      <c r="B153" s="77">
        <v>650</v>
      </c>
      <c r="C153" s="77" t="s">
        <v>48</v>
      </c>
      <c r="D153" s="77" t="s">
        <v>27</v>
      </c>
      <c r="E153" s="77" t="s">
        <v>283</v>
      </c>
      <c r="F153" s="77" t="s">
        <v>287</v>
      </c>
      <c r="G153" s="31">
        <f t="shared" si="3"/>
        <v>253455.84</v>
      </c>
      <c r="H153" s="106"/>
      <c r="I153" s="106">
        <v>253455.84</v>
      </c>
    </row>
    <row r="154" spans="1:9" ht="80.25" customHeight="1" hidden="1">
      <c r="A154" s="171" t="s">
        <v>288</v>
      </c>
      <c r="B154" s="77">
        <v>650</v>
      </c>
      <c r="C154" s="77" t="s">
        <v>48</v>
      </c>
      <c r="D154" s="77" t="s">
        <v>27</v>
      </c>
      <c r="E154" s="77" t="s">
        <v>283</v>
      </c>
      <c r="F154" s="77" t="s">
        <v>289</v>
      </c>
      <c r="G154" s="31">
        <f t="shared" si="3"/>
        <v>76544.16</v>
      </c>
      <c r="H154" s="106"/>
      <c r="I154" s="106">
        <v>76544.16</v>
      </c>
    </row>
    <row r="155" spans="1:9" ht="93.75" hidden="1">
      <c r="A155" s="149" t="s">
        <v>133</v>
      </c>
      <c r="B155" s="77">
        <v>650</v>
      </c>
      <c r="C155" s="77" t="s">
        <v>48</v>
      </c>
      <c r="D155" s="77" t="s">
        <v>27</v>
      </c>
      <c r="E155" s="77" t="s">
        <v>127</v>
      </c>
      <c r="F155" s="77" t="s">
        <v>32</v>
      </c>
      <c r="G155" s="31">
        <f t="shared" si="3"/>
        <v>0</v>
      </c>
      <c r="H155" s="158">
        <f>H156</f>
        <v>0</v>
      </c>
      <c r="I155" s="158">
        <f>I156</f>
        <v>0</v>
      </c>
    </row>
    <row r="156" spans="1:9" ht="27" customHeight="1" hidden="1">
      <c r="A156" s="75" t="s">
        <v>74</v>
      </c>
      <c r="B156" s="77">
        <v>650</v>
      </c>
      <c r="C156" s="77" t="s">
        <v>48</v>
      </c>
      <c r="D156" s="77" t="s">
        <v>27</v>
      </c>
      <c r="E156" s="77" t="s">
        <v>134</v>
      </c>
      <c r="F156" s="77" t="s">
        <v>32</v>
      </c>
      <c r="G156" s="31">
        <f t="shared" si="3"/>
        <v>0</v>
      </c>
      <c r="H156" s="106">
        <f>H157</f>
        <v>0</v>
      </c>
      <c r="I156" s="106">
        <f>I157</f>
        <v>0</v>
      </c>
    </row>
    <row r="157" spans="1:9" ht="109.5" customHeight="1" hidden="1">
      <c r="A157" s="75" t="s">
        <v>37</v>
      </c>
      <c r="B157" s="77">
        <v>650</v>
      </c>
      <c r="C157" s="77" t="s">
        <v>48</v>
      </c>
      <c r="D157" s="77" t="s">
        <v>27</v>
      </c>
      <c r="E157" s="77" t="s">
        <v>134</v>
      </c>
      <c r="F157" s="77">
        <v>100</v>
      </c>
      <c r="G157" s="31">
        <f t="shared" si="3"/>
        <v>0</v>
      </c>
      <c r="H157" s="106">
        <f>H158</f>
        <v>0</v>
      </c>
      <c r="I157" s="106">
        <f>I158</f>
        <v>0</v>
      </c>
    </row>
    <row r="158" spans="1:9" ht="41.25" customHeight="1" hidden="1">
      <c r="A158" s="75" t="s">
        <v>39</v>
      </c>
      <c r="B158" s="77">
        <v>650</v>
      </c>
      <c r="C158" s="77" t="s">
        <v>48</v>
      </c>
      <c r="D158" s="77" t="s">
        <v>27</v>
      </c>
      <c r="E158" s="77" t="s">
        <v>134</v>
      </c>
      <c r="F158" s="77">
        <v>120</v>
      </c>
      <c r="G158" s="31">
        <f t="shared" si="3"/>
        <v>0</v>
      </c>
      <c r="H158" s="106">
        <f>H159+H160</f>
        <v>0</v>
      </c>
      <c r="I158" s="106">
        <f>I159+I160</f>
        <v>0</v>
      </c>
    </row>
    <row r="159" spans="1:9" ht="48.75" customHeight="1" hidden="1">
      <c r="A159" s="75" t="s">
        <v>41</v>
      </c>
      <c r="B159" s="103">
        <v>650</v>
      </c>
      <c r="C159" s="103" t="s">
        <v>48</v>
      </c>
      <c r="D159" s="103" t="s">
        <v>27</v>
      </c>
      <c r="E159" s="77" t="s">
        <v>134</v>
      </c>
      <c r="F159" s="103" t="s">
        <v>42</v>
      </c>
      <c r="G159" s="31">
        <f t="shared" si="3"/>
        <v>0</v>
      </c>
      <c r="H159" s="106"/>
      <c r="I159" s="106">
        <v>0</v>
      </c>
    </row>
    <row r="160" spans="1:9" ht="81" customHeight="1" hidden="1">
      <c r="A160" s="75" t="s">
        <v>45</v>
      </c>
      <c r="B160" s="103">
        <v>650</v>
      </c>
      <c r="C160" s="103" t="s">
        <v>48</v>
      </c>
      <c r="D160" s="103" t="s">
        <v>27</v>
      </c>
      <c r="E160" s="77" t="s">
        <v>134</v>
      </c>
      <c r="F160" s="103" t="s">
        <v>46</v>
      </c>
      <c r="G160" s="31">
        <f t="shared" si="3"/>
        <v>0</v>
      </c>
      <c r="H160" s="106"/>
      <c r="I160" s="106">
        <v>0</v>
      </c>
    </row>
    <row r="161" spans="1:9" ht="81" customHeight="1">
      <c r="A161" s="75" t="s">
        <v>290</v>
      </c>
      <c r="B161" s="103">
        <v>650</v>
      </c>
      <c r="C161" s="103" t="s">
        <v>48</v>
      </c>
      <c r="D161" s="103" t="s">
        <v>151</v>
      </c>
      <c r="E161" s="77" t="s">
        <v>31</v>
      </c>
      <c r="F161" s="103" t="s">
        <v>32</v>
      </c>
      <c r="G161" s="31">
        <f t="shared" si="3"/>
        <v>83366.92</v>
      </c>
      <c r="H161" s="106">
        <f>H162</f>
        <v>77950.75</v>
      </c>
      <c r="I161" s="106">
        <f>I162</f>
        <v>5416.17</v>
      </c>
    </row>
    <row r="162" spans="1:9" ht="120.75" customHeight="1">
      <c r="A162" s="75" t="s">
        <v>291</v>
      </c>
      <c r="B162" s="103">
        <v>650</v>
      </c>
      <c r="C162" s="103" t="s">
        <v>48</v>
      </c>
      <c r="D162" s="103" t="s">
        <v>151</v>
      </c>
      <c r="E162" s="77" t="s">
        <v>292</v>
      </c>
      <c r="F162" s="103" t="s">
        <v>32</v>
      </c>
      <c r="G162" s="31">
        <f t="shared" si="3"/>
        <v>83366.92</v>
      </c>
      <c r="H162" s="106">
        <f>H163</f>
        <v>77950.75</v>
      </c>
      <c r="I162" s="106">
        <f>I163</f>
        <v>5416.17</v>
      </c>
    </row>
    <row r="163" spans="1:9" ht="98.25" customHeight="1">
      <c r="A163" s="75" t="s">
        <v>293</v>
      </c>
      <c r="B163" s="103">
        <v>650</v>
      </c>
      <c r="C163" s="103" t="s">
        <v>48</v>
      </c>
      <c r="D163" s="103" t="s">
        <v>151</v>
      </c>
      <c r="E163" s="77" t="s">
        <v>294</v>
      </c>
      <c r="F163" s="103" t="s">
        <v>32</v>
      </c>
      <c r="G163" s="31">
        <f t="shared" si="3"/>
        <v>83366.92</v>
      </c>
      <c r="H163" s="106">
        <f>H164</f>
        <v>77950.75</v>
      </c>
      <c r="I163" s="106">
        <f>I164</f>
        <v>5416.17</v>
      </c>
    </row>
    <row r="164" spans="1:9" ht="114" customHeight="1">
      <c r="A164" s="75" t="s">
        <v>295</v>
      </c>
      <c r="B164" s="103">
        <v>650</v>
      </c>
      <c r="C164" s="103" t="s">
        <v>48</v>
      </c>
      <c r="D164" s="103" t="s">
        <v>151</v>
      </c>
      <c r="E164" s="77" t="s">
        <v>296</v>
      </c>
      <c r="F164" s="103" t="s">
        <v>32</v>
      </c>
      <c r="G164" s="31">
        <f t="shared" si="3"/>
        <v>83366.92</v>
      </c>
      <c r="H164" s="106">
        <f>H165+H169</f>
        <v>77950.75</v>
      </c>
      <c r="I164" s="106">
        <f>I165+I169</f>
        <v>5416.17</v>
      </c>
    </row>
    <row r="165" spans="1:9" ht="81" customHeight="1">
      <c r="A165" s="75" t="s">
        <v>297</v>
      </c>
      <c r="B165" s="103">
        <v>650</v>
      </c>
      <c r="C165" s="103" t="s">
        <v>48</v>
      </c>
      <c r="D165" s="103" t="s">
        <v>151</v>
      </c>
      <c r="E165" s="77" t="s">
        <v>298</v>
      </c>
      <c r="F165" s="103" t="s">
        <v>32</v>
      </c>
      <c r="G165" s="31">
        <f t="shared" si="3"/>
        <v>77950.75</v>
      </c>
      <c r="H165" s="106">
        <f>H166</f>
        <v>77950.75</v>
      </c>
      <c r="I165" s="106">
        <f>I166</f>
        <v>0</v>
      </c>
    </row>
    <row r="166" spans="1:9" ht="81" customHeight="1">
      <c r="A166" s="75" t="s">
        <v>76</v>
      </c>
      <c r="B166" s="103">
        <v>650</v>
      </c>
      <c r="C166" s="103" t="s">
        <v>48</v>
      </c>
      <c r="D166" s="103" t="s">
        <v>151</v>
      </c>
      <c r="E166" s="77" t="s">
        <v>298</v>
      </c>
      <c r="F166" s="103" t="s">
        <v>108</v>
      </c>
      <c r="G166" s="31">
        <f t="shared" si="3"/>
        <v>77950.75</v>
      </c>
      <c r="H166" s="106">
        <f>H167</f>
        <v>77950.75</v>
      </c>
      <c r="I166" s="106">
        <f>I167</f>
        <v>0</v>
      </c>
    </row>
    <row r="167" spans="1:9" ht="81" customHeight="1">
      <c r="A167" s="75" t="s">
        <v>77</v>
      </c>
      <c r="B167" s="103">
        <v>650</v>
      </c>
      <c r="C167" s="103" t="s">
        <v>48</v>
      </c>
      <c r="D167" s="103" t="s">
        <v>151</v>
      </c>
      <c r="E167" s="77" t="s">
        <v>298</v>
      </c>
      <c r="F167" s="103" t="s">
        <v>109</v>
      </c>
      <c r="G167" s="31">
        <f t="shared" si="3"/>
        <v>77950.75</v>
      </c>
      <c r="H167" s="106">
        <f>H168</f>
        <v>77950.75</v>
      </c>
      <c r="I167" s="106">
        <f>I168</f>
        <v>0</v>
      </c>
    </row>
    <row r="168" spans="1:9" ht="81" customHeight="1" hidden="1">
      <c r="A168" s="75" t="s">
        <v>78</v>
      </c>
      <c r="B168" s="103">
        <v>650</v>
      </c>
      <c r="C168" s="103" t="s">
        <v>48</v>
      </c>
      <c r="D168" s="103" t="s">
        <v>151</v>
      </c>
      <c r="E168" s="77" t="s">
        <v>298</v>
      </c>
      <c r="F168" s="103" t="s">
        <v>110</v>
      </c>
      <c r="G168" s="31">
        <f t="shared" si="3"/>
        <v>77950.75</v>
      </c>
      <c r="H168" s="106">
        <v>77950.75</v>
      </c>
      <c r="I168" s="106">
        <v>0</v>
      </c>
    </row>
    <row r="169" spans="1:9" ht="81" customHeight="1">
      <c r="A169" s="75" t="s">
        <v>299</v>
      </c>
      <c r="B169" s="103">
        <v>650</v>
      </c>
      <c r="C169" s="103" t="s">
        <v>48</v>
      </c>
      <c r="D169" s="103" t="s">
        <v>151</v>
      </c>
      <c r="E169" s="77" t="s">
        <v>300</v>
      </c>
      <c r="F169" s="103" t="s">
        <v>32</v>
      </c>
      <c r="G169" s="31">
        <f t="shared" si="3"/>
        <v>5416.17</v>
      </c>
      <c r="H169" s="106">
        <f>H170</f>
        <v>0</v>
      </c>
      <c r="I169" s="106">
        <f>I170</f>
        <v>5416.17</v>
      </c>
    </row>
    <row r="170" spans="1:9" ht="81" customHeight="1">
      <c r="A170" s="75" t="s">
        <v>76</v>
      </c>
      <c r="B170" s="103">
        <v>650</v>
      </c>
      <c r="C170" s="103" t="s">
        <v>48</v>
      </c>
      <c r="D170" s="103" t="s">
        <v>151</v>
      </c>
      <c r="E170" s="77" t="s">
        <v>300</v>
      </c>
      <c r="F170" s="103" t="s">
        <v>108</v>
      </c>
      <c r="G170" s="31">
        <f t="shared" si="3"/>
        <v>5416.17</v>
      </c>
      <c r="H170" s="106">
        <f>H171</f>
        <v>0</v>
      </c>
      <c r="I170" s="106">
        <f>I171</f>
        <v>5416.17</v>
      </c>
    </row>
    <row r="171" spans="1:9" ht="81" customHeight="1">
      <c r="A171" s="75" t="s">
        <v>77</v>
      </c>
      <c r="B171" s="103">
        <v>650</v>
      </c>
      <c r="C171" s="103" t="s">
        <v>48</v>
      </c>
      <c r="D171" s="103" t="s">
        <v>151</v>
      </c>
      <c r="E171" s="77" t="s">
        <v>300</v>
      </c>
      <c r="F171" s="103" t="s">
        <v>109</v>
      </c>
      <c r="G171" s="31">
        <f t="shared" si="3"/>
        <v>5416.17</v>
      </c>
      <c r="H171" s="106">
        <f>H172</f>
        <v>0</v>
      </c>
      <c r="I171" s="106">
        <f>I172</f>
        <v>5416.17</v>
      </c>
    </row>
    <row r="172" spans="1:9" ht="81" customHeight="1" hidden="1">
      <c r="A172" s="75" t="s">
        <v>78</v>
      </c>
      <c r="B172" s="103">
        <v>650</v>
      </c>
      <c r="C172" s="103" t="s">
        <v>48</v>
      </c>
      <c r="D172" s="103" t="s">
        <v>151</v>
      </c>
      <c r="E172" s="77" t="s">
        <v>300</v>
      </c>
      <c r="F172" s="103" t="s">
        <v>110</v>
      </c>
      <c r="G172" s="31">
        <f t="shared" si="3"/>
        <v>5416.17</v>
      </c>
      <c r="H172" s="106">
        <v>0</v>
      </c>
      <c r="I172" s="106">
        <v>5416.17</v>
      </c>
    </row>
    <row r="173" spans="1:9" ht="36.75" customHeight="1">
      <c r="A173" s="75" t="s">
        <v>135</v>
      </c>
      <c r="B173" s="77">
        <v>650</v>
      </c>
      <c r="C173" s="77" t="s">
        <v>48</v>
      </c>
      <c r="D173" s="77" t="s">
        <v>96</v>
      </c>
      <c r="E173" s="77" t="s">
        <v>31</v>
      </c>
      <c r="F173" s="77" t="s">
        <v>32</v>
      </c>
      <c r="G173" s="31">
        <f t="shared" si="3"/>
        <v>9706485.75</v>
      </c>
      <c r="H173" s="106">
        <f>H174+H181</f>
        <v>9706485.75</v>
      </c>
      <c r="I173" s="106">
        <f>I174+I181</f>
        <v>0</v>
      </c>
    </row>
    <row r="174" spans="1:9" ht="75">
      <c r="A174" s="75" t="s">
        <v>301</v>
      </c>
      <c r="B174" s="77" t="s">
        <v>100</v>
      </c>
      <c r="C174" s="77" t="s">
        <v>48</v>
      </c>
      <c r="D174" s="77" t="s">
        <v>96</v>
      </c>
      <c r="E174" s="77" t="s">
        <v>159</v>
      </c>
      <c r="F174" s="77" t="s">
        <v>32</v>
      </c>
      <c r="G174" s="31">
        <f t="shared" si="3"/>
        <v>2667741.9</v>
      </c>
      <c r="H174" s="106">
        <f>H175</f>
        <v>2667741.9</v>
      </c>
      <c r="I174" s="106">
        <f>I175</f>
        <v>0</v>
      </c>
    </row>
    <row r="175" spans="1:9" ht="79.5" customHeight="1">
      <c r="A175" s="75" t="s">
        <v>302</v>
      </c>
      <c r="B175" s="77" t="s">
        <v>100</v>
      </c>
      <c r="C175" s="77" t="s">
        <v>48</v>
      </c>
      <c r="D175" s="77" t="s">
        <v>96</v>
      </c>
      <c r="E175" s="77" t="s">
        <v>303</v>
      </c>
      <c r="F175" s="77" t="s">
        <v>32</v>
      </c>
      <c r="G175" s="31">
        <f t="shared" si="3"/>
        <v>2667741.9</v>
      </c>
      <c r="H175" s="106">
        <f>H178</f>
        <v>2667741.9</v>
      </c>
      <c r="I175" s="106">
        <f>I178</f>
        <v>0</v>
      </c>
    </row>
    <row r="176" spans="1:9" ht="79.5" customHeight="1">
      <c r="A176" s="75" t="s">
        <v>304</v>
      </c>
      <c r="B176" s="77" t="s">
        <v>100</v>
      </c>
      <c r="C176" s="77" t="s">
        <v>48</v>
      </c>
      <c r="D176" s="77" t="s">
        <v>96</v>
      </c>
      <c r="E176" s="77" t="s">
        <v>305</v>
      </c>
      <c r="F176" s="77" t="s">
        <v>32</v>
      </c>
      <c r="G176" s="31">
        <f t="shared" si="3"/>
        <v>2667741.9</v>
      </c>
      <c r="H176" s="106">
        <f>H177</f>
        <v>2667741.9</v>
      </c>
      <c r="I176" s="106">
        <f>I177</f>
        <v>0</v>
      </c>
    </row>
    <row r="177" spans="1:9" ht="114" customHeight="1">
      <c r="A177" s="75" t="s">
        <v>306</v>
      </c>
      <c r="B177" s="77" t="s">
        <v>100</v>
      </c>
      <c r="C177" s="77" t="s">
        <v>48</v>
      </c>
      <c r="D177" s="77" t="s">
        <v>96</v>
      </c>
      <c r="E177" s="77" t="s">
        <v>140</v>
      </c>
      <c r="F177" s="77" t="s">
        <v>32</v>
      </c>
      <c r="G177" s="31">
        <f t="shared" si="3"/>
        <v>2667741.9</v>
      </c>
      <c r="H177" s="106">
        <f>H178</f>
        <v>2667741.9</v>
      </c>
      <c r="I177" s="106">
        <f>I178</f>
        <v>0</v>
      </c>
    </row>
    <row r="178" spans="1:9" ht="67.5" customHeight="1">
      <c r="A178" s="75" t="s">
        <v>76</v>
      </c>
      <c r="B178" s="77" t="s">
        <v>100</v>
      </c>
      <c r="C178" s="77" t="s">
        <v>48</v>
      </c>
      <c r="D178" s="77" t="s">
        <v>96</v>
      </c>
      <c r="E178" s="77" t="s">
        <v>140</v>
      </c>
      <c r="F178" s="77" t="s">
        <v>108</v>
      </c>
      <c r="G178" s="31">
        <f t="shared" si="3"/>
        <v>2667741.9</v>
      </c>
      <c r="H178" s="106">
        <f>H179</f>
        <v>2667741.9</v>
      </c>
      <c r="I178" s="106">
        <f>I179</f>
        <v>0</v>
      </c>
    </row>
    <row r="179" spans="1:9" ht="67.5" customHeight="1">
      <c r="A179" s="75" t="s">
        <v>77</v>
      </c>
      <c r="B179" s="77" t="s">
        <v>100</v>
      </c>
      <c r="C179" s="77" t="s">
        <v>48</v>
      </c>
      <c r="D179" s="77" t="s">
        <v>96</v>
      </c>
      <c r="E179" s="77" t="s">
        <v>140</v>
      </c>
      <c r="F179" s="77" t="s">
        <v>109</v>
      </c>
      <c r="G179" s="31">
        <f t="shared" si="3"/>
        <v>2667741.9</v>
      </c>
      <c r="H179" s="106">
        <f>H180</f>
        <v>2667741.9</v>
      </c>
      <c r="I179" s="106">
        <f>I180</f>
        <v>0</v>
      </c>
    </row>
    <row r="180" spans="1:9" ht="67.5" customHeight="1" hidden="1">
      <c r="A180" s="75" t="s">
        <v>78</v>
      </c>
      <c r="B180" s="77" t="s">
        <v>100</v>
      </c>
      <c r="C180" s="77" t="s">
        <v>48</v>
      </c>
      <c r="D180" s="77" t="s">
        <v>96</v>
      </c>
      <c r="E180" s="77" t="s">
        <v>140</v>
      </c>
      <c r="F180" s="77" t="s">
        <v>110</v>
      </c>
      <c r="G180" s="31">
        <f t="shared" si="3"/>
        <v>2667741.9</v>
      </c>
      <c r="H180" s="106">
        <v>2667741.9</v>
      </c>
      <c r="I180" s="106">
        <v>0</v>
      </c>
    </row>
    <row r="181" spans="1:9" ht="67.5" customHeight="1">
      <c r="A181" s="75" t="s">
        <v>307</v>
      </c>
      <c r="B181" s="77">
        <v>650</v>
      </c>
      <c r="C181" s="77" t="s">
        <v>48</v>
      </c>
      <c r="D181" s="77" t="s">
        <v>96</v>
      </c>
      <c r="E181" s="77" t="s">
        <v>159</v>
      </c>
      <c r="F181" s="77" t="s">
        <v>32</v>
      </c>
      <c r="G181" s="31">
        <f t="shared" si="3"/>
        <v>7038743.85</v>
      </c>
      <c r="H181" s="106">
        <f>H182+H191+H187</f>
        <v>7038743.85</v>
      </c>
      <c r="I181" s="106">
        <f>I182+I187+I191</f>
        <v>0</v>
      </c>
    </row>
    <row r="182" spans="1:9" ht="90.75" customHeight="1">
      <c r="A182" s="75" t="s">
        <v>308</v>
      </c>
      <c r="B182" s="77">
        <v>650</v>
      </c>
      <c r="C182" s="77" t="s">
        <v>48</v>
      </c>
      <c r="D182" s="77" t="s">
        <v>96</v>
      </c>
      <c r="E182" s="77" t="s">
        <v>309</v>
      </c>
      <c r="F182" s="77" t="s">
        <v>32</v>
      </c>
      <c r="G182" s="31">
        <f t="shared" si="3"/>
        <v>5286673.85</v>
      </c>
      <c r="H182" s="106">
        <f>H183</f>
        <v>5286673.85</v>
      </c>
      <c r="I182" s="106">
        <f>I183</f>
        <v>0</v>
      </c>
    </row>
    <row r="183" spans="1:9" ht="67.5" customHeight="1">
      <c r="A183" s="75" t="s">
        <v>74</v>
      </c>
      <c r="B183" s="77">
        <v>650</v>
      </c>
      <c r="C183" s="77" t="s">
        <v>48</v>
      </c>
      <c r="D183" s="77" t="s">
        <v>96</v>
      </c>
      <c r="E183" s="77" t="s">
        <v>310</v>
      </c>
      <c r="F183" s="77" t="s">
        <v>32</v>
      </c>
      <c r="G183" s="31">
        <f t="shared" si="3"/>
        <v>5286673.85</v>
      </c>
      <c r="H183" s="106">
        <f>H184</f>
        <v>5286673.85</v>
      </c>
      <c r="I183" s="106">
        <f>I184</f>
        <v>0</v>
      </c>
    </row>
    <row r="184" spans="1:9" ht="67.5" customHeight="1">
      <c r="A184" s="75" t="s">
        <v>76</v>
      </c>
      <c r="B184" s="77">
        <v>650</v>
      </c>
      <c r="C184" s="77" t="s">
        <v>48</v>
      </c>
      <c r="D184" s="77" t="s">
        <v>96</v>
      </c>
      <c r="E184" s="77" t="s">
        <v>310</v>
      </c>
      <c r="F184" s="77">
        <v>200</v>
      </c>
      <c r="G184" s="31">
        <f t="shared" si="3"/>
        <v>5286673.85</v>
      </c>
      <c r="H184" s="106">
        <f>H185</f>
        <v>5286673.85</v>
      </c>
      <c r="I184" s="106">
        <f>I185</f>
        <v>0</v>
      </c>
    </row>
    <row r="185" spans="1:9" ht="67.5" customHeight="1">
      <c r="A185" s="75" t="s">
        <v>77</v>
      </c>
      <c r="B185" s="77">
        <v>650</v>
      </c>
      <c r="C185" s="77" t="s">
        <v>48</v>
      </c>
      <c r="D185" s="77" t="s">
        <v>96</v>
      </c>
      <c r="E185" s="77" t="s">
        <v>310</v>
      </c>
      <c r="F185" s="77">
        <v>240</v>
      </c>
      <c r="G185" s="31">
        <f t="shared" si="3"/>
        <v>5286673.85</v>
      </c>
      <c r="H185" s="106">
        <f>H186</f>
        <v>5286673.85</v>
      </c>
      <c r="I185" s="106">
        <v>0</v>
      </c>
    </row>
    <row r="186" spans="1:9" ht="81" customHeight="1" hidden="1">
      <c r="A186" s="75" t="s">
        <v>78</v>
      </c>
      <c r="B186" s="77">
        <v>650</v>
      </c>
      <c r="C186" s="77" t="s">
        <v>48</v>
      </c>
      <c r="D186" s="77" t="s">
        <v>96</v>
      </c>
      <c r="E186" s="77" t="s">
        <v>310</v>
      </c>
      <c r="F186" s="77">
        <v>244</v>
      </c>
      <c r="G186" s="31">
        <f t="shared" si="3"/>
        <v>5286673.85</v>
      </c>
      <c r="H186" s="106">
        <v>5286673.85</v>
      </c>
      <c r="I186" s="106">
        <f>I187</f>
        <v>0</v>
      </c>
    </row>
    <row r="187" spans="1:9" ht="67.5" customHeight="1">
      <c r="A187" s="75" t="s">
        <v>74</v>
      </c>
      <c r="B187" s="77">
        <v>650</v>
      </c>
      <c r="C187" s="77" t="s">
        <v>48</v>
      </c>
      <c r="D187" s="77" t="s">
        <v>96</v>
      </c>
      <c r="E187" s="77" t="s">
        <v>311</v>
      </c>
      <c r="F187" s="77" t="s">
        <v>32</v>
      </c>
      <c r="G187" s="31">
        <f t="shared" si="3"/>
        <v>1190000</v>
      </c>
      <c r="H187" s="106">
        <f>H188</f>
        <v>1190000</v>
      </c>
      <c r="I187" s="106">
        <f>I188</f>
        <v>0</v>
      </c>
    </row>
    <row r="188" spans="1:9" ht="67.5" customHeight="1">
      <c r="A188" s="75" t="s">
        <v>76</v>
      </c>
      <c r="B188" s="77">
        <v>650</v>
      </c>
      <c r="C188" s="77" t="s">
        <v>48</v>
      </c>
      <c r="D188" s="77" t="s">
        <v>96</v>
      </c>
      <c r="E188" s="77" t="s">
        <v>311</v>
      </c>
      <c r="F188" s="77">
        <v>200</v>
      </c>
      <c r="G188" s="31">
        <f t="shared" si="3"/>
        <v>1190000</v>
      </c>
      <c r="H188" s="106">
        <f>H189</f>
        <v>1190000</v>
      </c>
      <c r="I188" s="106">
        <f>I189</f>
        <v>0</v>
      </c>
    </row>
    <row r="189" spans="1:9" ht="67.5" customHeight="1">
      <c r="A189" s="75" t="s">
        <v>77</v>
      </c>
      <c r="B189" s="77">
        <v>650</v>
      </c>
      <c r="C189" s="77" t="s">
        <v>48</v>
      </c>
      <c r="D189" s="77" t="s">
        <v>96</v>
      </c>
      <c r="E189" s="77" t="s">
        <v>311</v>
      </c>
      <c r="F189" s="77">
        <v>240</v>
      </c>
      <c r="G189" s="31">
        <f t="shared" si="3"/>
        <v>1190000</v>
      </c>
      <c r="H189" s="106">
        <f>H190</f>
        <v>1190000</v>
      </c>
      <c r="I189" s="106">
        <f>I190</f>
        <v>0</v>
      </c>
    </row>
    <row r="190" spans="1:9" ht="67.5" customHeight="1" hidden="1">
      <c r="A190" s="75" t="s">
        <v>312</v>
      </c>
      <c r="B190" s="77">
        <v>650</v>
      </c>
      <c r="C190" s="77" t="s">
        <v>48</v>
      </c>
      <c r="D190" s="77" t="s">
        <v>96</v>
      </c>
      <c r="E190" s="77" t="s">
        <v>311</v>
      </c>
      <c r="F190" s="77" t="s">
        <v>313</v>
      </c>
      <c r="G190" s="31">
        <f t="shared" si="3"/>
        <v>1190000</v>
      </c>
      <c r="H190" s="106">
        <v>1190000</v>
      </c>
      <c r="I190" s="106"/>
    </row>
    <row r="191" spans="1:9" ht="102" customHeight="1">
      <c r="A191" s="75" t="s">
        <v>314</v>
      </c>
      <c r="B191" s="77">
        <v>650</v>
      </c>
      <c r="C191" s="77" t="s">
        <v>48</v>
      </c>
      <c r="D191" s="77" t="s">
        <v>96</v>
      </c>
      <c r="E191" s="77" t="s">
        <v>315</v>
      </c>
      <c r="F191" s="77" t="s">
        <v>32</v>
      </c>
      <c r="G191" s="31">
        <f t="shared" si="3"/>
        <v>562070</v>
      </c>
      <c r="H191" s="106">
        <f>H192</f>
        <v>562070</v>
      </c>
      <c r="I191" s="106">
        <f>I192</f>
        <v>0</v>
      </c>
    </row>
    <row r="192" spans="1:9" ht="67.5" customHeight="1">
      <c r="A192" s="75" t="s">
        <v>74</v>
      </c>
      <c r="B192" s="77">
        <v>650</v>
      </c>
      <c r="C192" s="77" t="s">
        <v>48</v>
      </c>
      <c r="D192" s="77" t="s">
        <v>96</v>
      </c>
      <c r="E192" s="77" t="s">
        <v>316</v>
      </c>
      <c r="F192" s="77" t="s">
        <v>32</v>
      </c>
      <c r="G192" s="31">
        <f t="shared" si="3"/>
        <v>562070</v>
      </c>
      <c r="H192" s="106">
        <f>H193</f>
        <v>562070</v>
      </c>
      <c r="I192" s="106">
        <f>I193</f>
        <v>0</v>
      </c>
    </row>
    <row r="193" spans="1:9" ht="67.5" customHeight="1">
      <c r="A193" s="75" t="s">
        <v>76</v>
      </c>
      <c r="B193" s="77">
        <v>650</v>
      </c>
      <c r="C193" s="77" t="s">
        <v>48</v>
      </c>
      <c r="D193" s="77" t="s">
        <v>96</v>
      </c>
      <c r="E193" s="77" t="s">
        <v>316</v>
      </c>
      <c r="F193" s="77">
        <v>200</v>
      </c>
      <c r="G193" s="31">
        <f t="shared" si="3"/>
        <v>562070</v>
      </c>
      <c r="H193" s="106">
        <f>H194</f>
        <v>562070</v>
      </c>
      <c r="I193" s="106">
        <f>I194</f>
        <v>0</v>
      </c>
    </row>
    <row r="194" spans="1:9" ht="67.5" customHeight="1">
      <c r="A194" s="75" t="s">
        <v>77</v>
      </c>
      <c r="B194" s="77">
        <v>650</v>
      </c>
      <c r="C194" s="77" t="s">
        <v>48</v>
      </c>
      <c r="D194" s="77" t="s">
        <v>96</v>
      </c>
      <c r="E194" s="77" t="s">
        <v>316</v>
      </c>
      <c r="F194" s="77">
        <v>240</v>
      </c>
      <c r="G194" s="31">
        <f t="shared" si="3"/>
        <v>562070</v>
      </c>
      <c r="H194" s="106">
        <f>H195</f>
        <v>562070</v>
      </c>
      <c r="I194" s="106">
        <f>I195</f>
        <v>0</v>
      </c>
    </row>
    <row r="195" spans="1:9" ht="67.5" customHeight="1" hidden="1">
      <c r="A195" s="75" t="s">
        <v>78</v>
      </c>
      <c r="B195" s="77">
        <v>650</v>
      </c>
      <c r="C195" s="77" t="s">
        <v>48</v>
      </c>
      <c r="D195" s="77" t="s">
        <v>96</v>
      </c>
      <c r="E195" s="77" t="s">
        <v>316</v>
      </c>
      <c r="F195" s="77">
        <v>244</v>
      </c>
      <c r="G195" s="31">
        <f t="shared" si="3"/>
        <v>562070</v>
      </c>
      <c r="H195" s="106">
        <v>562070</v>
      </c>
      <c r="I195" s="106">
        <v>0</v>
      </c>
    </row>
    <row r="196" spans="1:9" ht="30" customHeight="1">
      <c r="A196" s="149" t="s">
        <v>141</v>
      </c>
      <c r="B196" s="30">
        <v>650</v>
      </c>
      <c r="C196" s="30" t="s">
        <v>48</v>
      </c>
      <c r="D196" s="30" t="s">
        <v>142</v>
      </c>
      <c r="E196" s="30" t="s">
        <v>31</v>
      </c>
      <c r="F196" s="30" t="s">
        <v>32</v>
      </c>
      <c r="G196" s="31">
        <f t="shared" si="3"/>
        <v>701021.67</v>
      </c>
      <c r="H196" s="31">
        <f>H201+H197</f>
        <v>701021.67</v>
      </c>
      <c r="I196" s="31">
        <f>I201</f>
        <v>0</v>
      </c>
    </row>
    <row r="197" spans="1:9" ht="30" customHeight="1">
      <c r="A197" s="145" t="s">
        <v>261</v>
      </c>
      <c r="B197" s="150">
        <v>650</v>
      </c>
      <c r="C197" s="96" t="s">
        <v>48</v>
      </c>
      <c r="D197" s="150">
        <v>10</v>
      </c>
      <c r="E197" s="151" t="s">
        <v>57</v>
      </c>
      <c r="F197" s="151" t="s">
        <v>32</v>
      </c>
      <c r="G197" s="92">
        <f t="shared" si="3"/>
        <v>100000</v>
      </c>
      <c r="H197" s="92">
        <f>H198</f>
        <v>100000</v>
      </c>
      <c r="I197" s="92">
        <f>I198</f>
        <v>0</v>
      </c>
    </row>
    <row r="198" spans="1:9" ht="61.5" customHeight="1">
      <c r="A198" s="75" t="s">
        <v>76</v>
      </c>
      <c r="B198" s="76">
        <v>650</v>
      </c>
      <c r="C198" s="77" t="s">
        <v>48</v>
      </c>
      <c r="D198" s="76">
        <v>10</v>
      </c>
      <c r="E198" s="30" t="s">
        <v>256</v>
      </c>
      <c r="F198" s="152" t="s">
        <v>108</v>
      </c>
      <c r="G198" s="31">
        <f t="shared" si="3"/>
        <v>100000</v>
      </c>
      <c r="H198" s="31">
        <f>H199</f>
        <v>100000</v>
      </c>
      <c r="I198" s="31">
        <f>I199</f>
        <v>0</v>
      </c>
    </row>
    <row r="199" spans="1:9" ht="71.25" customHeight="1">
      <c r="A199" s="75" t="s">
        <v>77</v>
      </c>
      <c r="B199" s="76">
        <v>650</v>
      </c>
      <c r="C199" s="77" t="s">
        <v>48</v>
      </c>
      <c r="D199" s="76">
        <v>10</v>
      </c>
      <c r="E199" s="30" t="s">
        <v>256</v>
      </c>
      <c r="F199" s="152" t="s">
        <v>109</v>
      </c>
      <c r="G199" s="31">
        <f t="shared" si="3"/>
        <v>100000</v>
      </c>
      <c r="H199" s="31">
        <v>100000</v>
      </c>
      <c r="I199" s="31"/>
    </row>
    <row r="200" spans="1:9" ht="30" customHeight="1">
      <c r="A200" s="149" t="s">
        <v>250</v>
      </c>
      <c r="B200" s="30">
        <v>650</v>
      </c>
      <c r="C200" s="30" t="s">
        <v>48</v>
      </c>
      <c r="D200" s="30" t="s">
        <v>142</v>
      </c>
      <c r="E200" s="30" t="s">
        <v>251</v>
      </c>
      <c r="F200" s="30" t="s">
        <v>32</v>
      </c>
      <c r="G200" s="31">
        <f t="shared" si="3"/>
        <v>601021.67</v>
      </c>
      <c r="H200" s="31">
        <f>H201</f>
        <v>601021.67</v>
      </c>
      <c r="I200" s="31">
        <f>I201</f>
        <v>0</v>
      </c>
    </row>
    <row r="201" spans="1:10" s="49" customFormat="1" ht="96" customHeight="1">
      <c r="A201" s="75" t="s">
        <v>317</v>
      </c>
      <c r="B201" s="76">
        <v>650</v>
      </c>
      <c r="C201" s="30" t="s">
        <v>48</v>
      </c>
      <c r="D201" s="30" t="s">
        <v>142</v>
      </c>
      <c r="E201" s="76">
        <v>8010000000</v>
      </c>
      <c r="F201" s="77" t="s">
        <v>32</v>
      </c>
      <c r="G201" s="31">
        <f t="shared" si="3"/>
        <v>601021.67</v>
      </c>
      <c r="H201" s="31">
        <f>H202</f>
        <v>601021.67</v>
      </c>
      <c r="I201" s="31">
        <f>I202</f>
        <v>0</v>
      </c>
      <c r="J201" s="173"/>
    </row>
    <row r="202" spans="1:10" s="49" customFormat="1" ht="44.25" customHeight="1">
      <c r="A202" s="75" t="s">
        <v>144</v>
      </c>
      <c r="B202" s="76">
        <v>650</v>
      </c>
      <c r="C202" s="30" t="s">
        <v>48</v>
      </c>
      <c r="D202" s="30" t="s">
        <v>142</v>
      </c>
      <c r="E202" s="76">
        <v>8010020070</v>
      </c>
      <c r="F202" s="77" t="s">
        <v>32</v>
      </c>
      <c r="G202" s="31">
        <f t="shared" si="3"/>
        <v>601021.67</v>
      </c>
      <c r="H202" s="31">
        <f>H203</f>
        <v>601021.67</v>
      </c>
      <c r="I202" s="31">
        <f>I203</f>
        <v>0</v>
      </c>
      <c r="J202" s="173"/>
    </row>
    <row r="203" spans="1:10" s="49" customFormat="1" ht="60.75" customHeight="1">
      <c r="A203" s="75" t="s">
        <v>76</v>
      </c>
      <c r="B203" s="76">
        <v>650</v>
      </c>
      <c r="C203" s="30" t="s">
        <v>48</v>
      </c>
      <c r="D203" s="30" t="s">
        <v>142</v>
      </c>
      <c r="E203" s="76">
        <v>8010020070</v>
      </c>
      <c r="F203" s="76">
        <v>200</v>
      </c>
      <c r="G203" s="31">
        <f t="shared" si="3"/>
        <v>601021.67</v>
      </c>
      <c r="H203" s="31">
        <f>H204</f>
        <v>601021.67</v>
      </c>
      <c r="I203" s="31">
        <f>I204</f>
        <v>0</v>
      </c>
      <c r="J203" s="173"/>
    </row>
    <row r="204" spans="1:10" s="49" customFormat="1" ht="60" customHeight="1">
      <c r="A204" s="75" t="s">
        <v>77</v>
      </c>
      <c r="B204" s="76">
        <v>650</v>
      </c>
      <c r="C204" s="30" t="s">
        <v>48</v>
      </c>
      <c r="D204" s="30" t="s">
        <v>142</v>
      </c>
      <c r="E204" s="76">
        <v>8010020070</v>
      </c>
      <c r="F204" s="76">
        <v>240</v>
      </c>
      <c r="G204" s="31">
        <f t="shared" si="3"/>
        <v>601021.67</v>
      </c>
      <c r="H204" s="31">
        <f>H205+H206</f>
        <v>601021.67</v>
      </c>
      <c r="I204" s="31">
        <f>I205+I206</f>
        <v>0</v>
      </c>
      <c r="J204" s="173"/>
    </row>
    <row r="205" spans="1:10" s="49" customFormat="1" ht="56.25" customHeight="1" hidden="1">
      <c r="A205" s="75" t="s">
        <v>145</v>
      </c>
      <c r="B205" s="76">
        <v>650</v>
      </c>
      <c r="C205" s="30" t="s">
        <v>48</v>
      </c>
      <c r="D205" s="30" t="s">
        <v>142</v>
      </c>
      <c r="E205" s="76">
        <v>8010020070</v>
      </c>
      <c r="F205" s="76">
        <v>244</v>
      </c>
      <c r="G205" s="31">
        <f t="shared" si="3"/>
        <v>601021.67</v>
      </c>
      <c r="H205" s="31">
        <v>601021.67</v>
      </c>
      <c r="I205" s="31">
        <v>0</v>
      </c>
      <c r="J205" s="173"/>
    </row>
    <row r="206" spans="1:10" s="49" customFormat="1" ht="54.75" customHeight="1" hidden="1">
      <c r="A206" s="75" t="s">
        <v>78</v>
      </c>
      <c r="B206" s="76">
        <v>650</v>
      </c>
      <c r="C206" s="30" t="s">
        <v>48</v>
      </c>
      <c r="D206" s="30" t="s">
        <v>142</v>
      </c>
      <c r="E206" s="76">
        <v>8010020070</v>
      </c>
      <c r="F206" s="76">
        <v>244</v>
      </c>
      <c r="G206" s="31">
        <f t="shared" si="3"/>
        <v>0</v>
      </c>
      <c r="H206" s="31">
        <v>0</v>
      </c>
      <c r="I206" s="31">
        <v>0</v>
      </c>
      <c r="J206" s="173"/>
    </row>
    <row r="207" spans="1:10" s="49" customFormat="1" ht="45" customHeight="1">
      <c r="A207" s="75" t="s">
        <v>146</v>
      </c>
      <c r="B207" s="76">
        <v>650</v>
      </c>
      <c r="C207" s="30" t="s">
        <v>48</v>
      </c>
      <c r="D207" s="76">
        <v>12</v>
      </c>
      <c r="E207" s="77" t="s">
        <v>55</v>
      </c>
      <c r="F207" s="77" t="s">
        <v>32</v>
      </c>
      <c r="G207" s="31">
        <f t="shared" si="3"/>
        <v>522537.69</v>
      </c>
      <c r="H207" s="31">
        <f>H208</f>
        <v>522537.69</v>
      </c>
      <c r="I207" s="31">
        <f>I208</f>
        <v>0</v>
      </c>
      <c r="J207" s="173"/>
    </row>
    <row r="208" spans="1:10" s="49" customFormat="1" ht="28.5" customHeight="1">
      <c r="A208" s="75" t="s">
        <v>261</v>
      </c>
      <c r="B208" s="76">
        <v>650</v>
      </c>
      <c r="C208" s="30" t="s">
        <v>48</v>
      </c>
      <c r="D208" s="76">
        <v>12</v>
      </c>
      <c r="E208" s="76">
        <v>7000000000</v>
      </c>
      <c r="F208" s="77" t="s">
        <v>32</v>
      </c>
      <c r="G208" s="31">
        <f t="shared" si="3"/>
        <v>522537.69</v>
      </c>
      <c r="H208" s="31">
        <f>H209</f>
        <v>522537.69</v>
      </c>
      <c r="I208" s="31">
        <f>I209</f>
        <v>0</v>
      </c>
      <c r="J208" s="173"/>
    </row>
    <row r="209" spans="1:10" s="49" customFormat="1" ht="116.25" customHeight="1">
      <c r="A209" s="75" t="s">
        <v>58</v>
      </c>
      <c r="B209" s="76">
        <v>650</v>
      </c>
      <c r="C209" s="30" t="s">
        <v>48</v>
      </c>
      <c r="D209" s="76">
        <v>12</v>
      </c>
      <c r="E209" s="30" t="s">
        <v>59</v>
      </c>
      <c r="F209" s="30" t="s">
        <v>32</v>
      </c>
      <c r="G209" s="31">
        <f t="shared" si="3"/>
        <v>522537.69</v>
      </c>
      <c r="H209" s="31">
        <f>H210</f>
        <v>522537.69</v>
      </c>
      <c r="I209" s="31">
        <f>I210</f>
        <v>0</v>
      </c>
      <c r="J209" s="173"/>
    </row>
    <row r="210" spans="1:9" ht="30" customHeight="1">
      <c r="A210" s="75" t="s">
        <v>60</v>
      </c>
      <c r="B210" s="30">
        <v>650</v>
      </c>
      <c r="C210" s="30" t="s">
        <v>48</v>
      </c>
      <c r="D210" s="30" t="s">
        <v>147</v>
      </c>
      <c r="E210" s="30" t="s">
        <v>59</v>
      </c>
      <c r="F210" s="30" t="s">
        <v>61</v>
      </c>
      <c r="G210" s="31">
        <f t="shared" si="3"/>
        <v>522537.69</v>
      </c>
      <c r="H210" s="31">
        <f>H212+H211</f>
        <v>522537.69</v>
      </c>
      <c r="I210" s="31">
        <f>I212+I211</f>
        <v>0</v>
      </c>
    </row>
    <row r="211" spans="1:9" ht="29.25" customHeight="1">
      <c r="A211" s="75" t="s">
        <v>62</v>
      </c>
      <c r="B211" s="103">
        <v>650</v>
      </c>
      <c r="C211" s="103" t="s">
        <v>48</v>
      </c>
      <c r="D211" s="103" t="s">
        <v>147</v>
      </c>
      <c r="E211" s="30" t="s">
        <v>59</v>
      </c>
      <c r="F211" s="30" t="s">
        <v>63</v>
      </c>
      <c r="G211" s="31">
        <f t="shared" si="3"/>
        <v>522537.69</v>
      </c>
      <c r="H211" s="106">
        <v>522537.69</v>
      </c>
      <c r="I211" s="106">
        <v>0</v>
      </c>
    </row>
    <row r="212" spans="1:9" ht="51" customHeight="1" hidden="1">
      <c r="A212" s="174" t="s">
        <v>148</v>
      </c>
      <c r="B212" s="103">
        <v>650</v>
      </c>
      <c r="C212" s="103" t="s">
        <v>48</v>
      </c>
      <c r="D212" s="103" t="s">
        <v>147</v>
      </c>
      <c r="E212" s="30" t="s">
        <v>149</v>
      </c>
      <c r="F212" s="103"/>
      <c r="G212" s="31">
        <f t="shared" si="3"/>
        <v>0</v>
      </c>
      <c r="H212" s="106">
        <v>0</v>
      </c>
      <c r="I212" s="106">
        <v>0</v>
      </c>
    </row>
    <row r="213" spans="1:9" ht="31.5" customHeight="1">
      <c r="A213" s="175" t="s">
        <v>150</v>
      </c>
      <c r="B213" s="146">
        <v>650</v>
      </c>
      <c r="C213" s="146" t="s">
        <v>151</v>
      </c>
      <c r="D213" s="146" t="s">
        <v>28</v>
      </c>
      <c r="E213" s="146" t="s">
        <v>31</v>
      </c>
      <c r="F213" s="146" t="s">
        <v>32</v>
      </c>
      <c r="G213" s="92">
        <f t="shared" si="3"/>
        <v>28838108.349999998</v>
      </c>
      <c r="H213" s="92">
        <f>H214+H221</f>
        <v>28838108.349999998</v>
      </c>
      <c r="I213" s="92">
        <f>I214+I221</f>
        <v>0</v>
      </c>
    </row>
    <row r="214" spans="1:9" ht="31.5" customHeight="1">
      <c r="A214" s="147" t="s">
        <v>152</v>
      </c>
      <c r="B214" s="150">
        <v>650</v>
      </c>
      <c r="C214" s="146" t="s">
        <v>151</v>
      </c>
      <c r="D214" s="146" t="s">
        <v>27</v>
      </c>
      <c r="E214" s="146" t="s">
        <v>31</v>
      </c>
      <c r="F214" s="96" t="s">
        <v>32</v>
      </c>
      <c r="G214" s="92">
        <f t="shared" si="3"/>
        <v>208115.49</v>
      </c>
      <c r="H214" s="92">
        <f>H215</f>
        <v>208115.49</v>
      </c>
      <c r="I214" s="31">
        <f>I215</f>
        <v>0</v>
      </c>
    </row>
    <row r="215" spans="1:9" ht="75" customHeight="1">
      <c r="A215" s="176" t="s">
        <v>318</v>
      </c>
      <c r="B215" s="76">
        <v>650</v>
      </c>
      <c r="C215" s="30" t="s">
        <v>151</v>
      </c>
      <c r="D215" s="30" t="s">
        <v>27</v>
      </c>
      <c r="E215" s="76">
        <v>1100000000</v>
      </c>
      <c r="F215" s="77" t="s">
        <v>32</v>
      </c>
      <c r="G215" s="31">
        <f t="shared" si="3"/>
        <v>208115.49</v>
      </c>
      <c r="H215" s="31">
        <f>H217</f>
        <v>208115.49</v>
      </c>
      <c r="I215" s="31">
        <f>I217</f>
        <v>0</v>
      </c>
    </row>
    <row r="216" spans="1:9" ht="53.25" customHeight="1">
      <c r="A216" s="177" t="s">
        <v>319</v>
      </c>
      <c r="B216" s="76">
        <v>650</v>
      </c>
      <c r="C216" s="30" t="s">
        <v>151</v>
      </c>
      <c r="D216" s="30" t="s">
        <v>27</v>
      </c>
      <c r="E216" s="76">
        <v>1100100000</v>
      </c>
      <c r="F216" s="77" t="s">
        <v>32</v>
      </c>
      <c r="G216" s="31">
        <f t="shared" si="3"/>
        <v>208115.49</v>
      </c>
      <c r="H216" s="31">
        <f>H217</f>
        <v>208115.49</v>
      </c>
      <c r="I216" s="31"/>
    </row>
    <row r="217" spans="1:9" ht="31.5" customHeight="1">
      <c r="A217" s="75" t="s">
        <v>74</v>
      </c>
      <c r="B217" s="76">
        <v>650</v>
      </c>
      <c r="C217" s="30" t="s">
        <v>151</v>
      </c>
      <c r="D217" s="30" t="s">
        <v>27</v>
      </c>
      <c r="E217" s="76">
        <v>1100199990</v>
      </c>
      <c r="F217" s="77" t="s">
        <v>32</v>
      </c>
      <c r="G217" s="31">
        <f t="shared" si="3"/>
        <v>208115.49</v>
      </c>
      <c r="H217" s="31">
        <f>H218</f>
        <v>208115.49</v>
      </c>
      <c r="I217" s="31">
        <f>I218</f>
        <v>0</v>
      </c>
    </row>
    <row r="218" spans="1:9" ht="61.5" customHeight="1">
      <c r="A218" s="75" t="s">
        <v>76</v>
      </c>
      <c r="B218" s="76">
        <v>650</v>
      </c>
      <c r="C218" s="30" t="s">
        <v>151</v>
      </c>
      <c r="D218" s="30" t="s">
        <v>27</v>
      </c>
      <c r="E218" s="76">
        <v>1100199990</v>
      </c>
      <c r="F218" s="76">
        <v>200</v>
      </c>
      <c r="G218" s="31">
        <f t="shared" si="3"/>
        <v>208115.49</v>
      </c>
      <c r="H218" s="31">
        <f>H219</f>
        <v>208115.49</v>
      </c>
      <c r="I218" s="31">
        <f>I219</f>
        <v>0</v>
      </c>
    </row>
    <row r="219" spans="1:9" ht="55.5" customHeight="1">
      <c r="A219" s="75" t="s">
        <v>77</v>
      </c>
      <c r="B219" s="76">
        <v>650</v>
      </c>
      <c r="C219" s="30" t="s">
        <v>151</v>
      </c>
      <c r="D219" s="30" t="s">
        <v>27</v>
      </c>
      <c r="E219" s="76">
        <v>1100199990</v>
      </c>
      <c r="F219" s="76">
        <v>240</v>
      </c>
      <c r="G219" s="31">
        <f t="shared" si="3"/>
        <v>208115.49</v>
      </c>
      <c r="H219" s="31">
        <f>H220</f>
        <v>208115.49</v>
      </c>
      <c r="I219" s="31">
        <f>I220</f>
        <v>0</v>
      </c>
    </row>
    <row r="220" spans="1:9" ht="57.75" customHeight="1" hidden="1">
      <c r="A220" s="75" t="s">
        <v>78</v>
      </c>
      <c r="B220" s="76">
        <v>650</v>
      </c>
      <c r="C220" s="30" t="s">
        <v>151</v>
      </c>
      <c r="D220" s="30" t="s">
        <v>27</v>
      </c>
      <c r="E220" s="76">
        <v>1100199990</v>
      </c>
      <c r="F220" s="76">
        <v>244</v>
      </c>
      <c r="G220" s="31">
        <f t="shared" si="3"/>
        <v>208115.49</v>
      </c>
      <c r="H220" s="31">
        <v>208115.49</v>
      </c>
      <c r="I220" s="31">
        <v>0</v>
      </c>
    </row>
    <row r="221" spans="1:9" ht="31.5" customHeight="1">
      <c r="A221" s="147" t="s">
        <v>154</v>
      </c>
      <c r="B221" s="150">
        <v>650</v>
      </c>
      <c r="C221" s="146" t="s">
        <v>151</v>
      </c>
      <c r="D221" s="146" t="s">
        <v>85</v>
      </c>
      <c r="E221" s="96" t="s">
        <v>31</v>
      </c>
      <c r="F221" s="96" t="s">
        <v>32</v>
      </c>
      <c r="G221" s="92">
        <f t="shared" si="3"/>
        <v>28629992.86</v>
      </c>
      <c r="H221" s="92">
        <f>H229+H254+H222+H268+H246</f>
        <v>28629992.86</v>
      </c>
      <c r="I221" s="31">
        <f>I229</f>
        <v>0</v>
      </c>
    </row>
    <row r="222" spans="1:9" ht="102.75" customHeight="1">
      <c r="A222" s="178" t="s">
        <v>320</v>
      </c>
      <c r="B222" s="76">
        <v>650</v>
      </c>
      <c r="C222" s="30" t="s">
        <v>151</v>
      </c>
      <c r="D222" s="30" t="s">
        <v>85</v>
      </c>
      <c r="E222" s="77" t="s">
        <v>156</v>
      </c>
      <c r="F222" s="77" t="s">
        <v>32</v>
      </c>
      <c r="G222" s="31">
        <f>H222</f>
        <v>269751.42</v>
      </c>
      <c r="H222" s="31">
        <f>H224</f>
        <v>269751.42</v>
      </c>
      <c r="I222" s="31"/>
    </row>
    <row r="223" spans="1:9" ht="92.25" customHeight="1">
      <c r="A223" s="179" t="s">
        <v>321</v>
      </c>
      <c r="B223" s="180">
        <v>650</v>
      </c>
      <c r="C223" s="30" t="s">
        <v>151</v>
      </c>
      <c r="D223" s="30" t="s">
        <v>85</v>
      </c>
      <c r="E223" s="77" t="s">
        <v>322</v>
      </c>
      <c r="F223" s="77" t="s">
        <v>32</v>
      </c>
      <c r="G223" s="31">
        <f>H223+I223</f>
        <v>269751.42</v>
      </c>
      <c r="H223" s="31">
        <f>H224</f>
        <v>269751.42</v>
      </c>
      <c r="I223" s="31"/>
    </row>
    <row r="224" spans="1:9" ht="51" customHeight="1">
      <c r="A224" s="168" t="s">
        <v>74</v>
      </c>
      <c r="B224" s="76">
        <v>650</v>
      </c>
      <c r="C224" s="30" t="s">
        <v>151</v>
      </c>
      <c r="D224" s="30" t="s">
        <v>85</v>
      </c>
      <c r="E224" s="77" t="s">
        <v>323</v>
      </c>
      <c r="F224" s="77" t="s">
        <v>32</v>
      </c>
      <c r="G224" s="31">
        <f>H224</f>
        <v>269751.42</v>
      </c>
      <c r="H224" s="31">
        <f>H225</f>
        <v>269751.42</v>
      </c>
      <c r="I224" s="31"/>
    </row>
    <row r="225" spans="1:9" ht="59.25" customHeight="1">
      <c r="A225" s="75" t="s">
        <v>76</v>
      </c>
      <c r="B225" s="76">
        <v>650</v>
      </c>
      <c r="C225" s="30" t="s">
        <v>151</v>
      </c>
      <c r="D225" s="30" t="s">
        <v>85</v>
      </c>
      <c r="E225" s="77" t="s">
        <v>323</v>
      </c>
      <c r="F225" s="77" t="s">
        <v>108</v>
      </c>
      <c r="G225" s="31">
        <f>H225</f>
        <v>269751.42</v>
      </c>
      <c r="H225" s="31">
        <f>H226</f>
        <v>269751.42</v>
      </c>
      <c r="I225" s="31"/>
    </row>
    <row r="226" spans="1:9" ht="60" customHeight="1">
      <c r="A226" s="75" t="s">
        <v>77</v>
      </c>
      <c r="B226" s="76">
        <v>650</v>
      </c>
      <c r="C226" s="30" t="s">
        <v>151</v>
      </c>
      <c r="D226" s="30" t="s">
        <v>85</v>
      </c>
      <c r="E226" s="77" t="s">
        <v>323</v>
      </c>
      <c r="F226" s="77" t="s">
        <v>109</v>
      </c>
      <c r="G226" s="31">
        <f>H226</f>
        <v>269751.42</v>
      </c>
      <c r="H226" s="31">
        <f>H227+H228</f>
        <v>269751.42</v>
      </c>
      <c r="I226" s="31"/>
    </row>
    <row r="227" spans="1:9" ht="61.5" customHeight="1" hidden="1">
      <c r="A227" s="75" t="s">
        <v>78</v>
      </c>
      <c r="B227" s="76">
        <v>650</v>
      </c>
      <c r="C227" s="30" t="s">
        <v>151</v>
      </c>
      <c r="D227" s="30" t="s">
        <v>85</v>
      </c>
      <c r="E227" s="77" t="s">
        <v>323</v>
      </c>
      <c r="F227" s="77" t="s">
        <v>110</v>
      </c>
      <c r="G227" s="31">
        <f>H227</f>
        <v>10518.8</v>
      </c>
      <c r="H227" s="31">
        <v>10518.8</v>
      </c>
      <c r="I227" s="31"/>
    </row>
    <row r="228" spans="1:256" s="67" customFormat="1" ht="61.5" customHeight="1" hidden="1">
      <c r="A228" s="42" t="s">
        <v>264</v>
      </c>
      <c r="B228" s="86">
        <v>650</v>
      </c>
      <c r="C228" s="40" t="s">
        <v>151</v>
      </c>
      <c r="D228" s="40" t="s">
        <v>85</v>
      </c>
      <c r="E228" s="153" t="s">
        <v>323</v>
      </c>
      <c r="F228" s="153" t="s">
        <v>324</v>
      </c>
      <c r="G228" s="35">
        <f>H228</f>
        <v>259232.62</v>
      </c>
      <c r="H228" s="35">
        <v>259232.62</v>
      </c>
      <c r="I228" s="35"/>
      <c r="IN228" s="155"/>
      <c r="IO228" s="155"/>
      <c r="IP228" s="155"/>
      <c r="IQ228" s="155"/>
      <c r="IR228" s="155"/>
      <c r="IS228" s="155"/>
      <c r="IT228" s="155"/>
      <c r="IU228" s="155"/>
      <c r="IV228" s="155"/>
    </row>
    <row r="229" spans="1:9" ht="55.5" customHeight="1">
      <c r="A229" s="75" t="s">
        <v>325</v>
      </c>
      <c r="B229" s="76">
        <v>650</v>
      </c>
      <c r="C229" s="30" t="s">
        <v>151</v>
      </c>
      <c r="D229" s="30" t="s">
        <v>85</v>
      </c>
      <c r="E229" s="77" t="s">
        <v>326</v>
      </c>
      <c r="F229" s="77" t="s">
        <v>32</v>
      </c>
      <c r="G229" s="31">
        <f aca="true" t="shared" si="4" ref="G229:G302">H229+I229</f>
        <v>22324039.7</v>
      </c>
      <c r="H229" s="31">
        <f>H230+H236+H241+H262</f>
        <v>22324039.7</v>
      </c>
      <c r="I229" s="31">
        <f>I230+I236+I241+I262</f>
        <v>0</v>
      </c>
    </row>
    <row r="230" spans="1:9" ht="55.5" customHeight="1">
      <c r="A230" s="160" t="s">
        <v>327</v>
      </c>
      <c r="B230" s="76">
        <v>650</v>
      </c>
      <c r="C230" s="30" t="s">
        <v>151</v>
      </c>
      <c r="D230" s="30" t="s">
        <v>85</v>
      </c>
      <c r="E230" s="77" t="s">
        <v>328</v>
      </c>
      <c r="F230" s="77" t="s">
        <v>32</v>
      </c>
      <c r="G230" s="31">
        <f t="shared" si="4"/>
        <v>264479.7</v>
      </c>
      <c r="H230" s="31">
        <f>H231</f>
        <v>264479.7</v>
      </c>
      <c r="I230" s="31"/>
    </row>
    <row r="231" spans="1:9" ht="55.5" customHeight="1">
      <c r="A231" s="161" t="s">
        <v>329</v>
      </c>
      <c r="B231" s="76">
        <v>650</v>
      </c>
      <c r="C231" s="30" t="s">
        <v>151</v>
      </c>
      <c r="D231" s="30" t="s">
        <v>85</v>
      </c>
      <c r="E231" s="77" t="s">
        <v>330</v>
      </c>
      <c r="F231" s="77" t="s">
        <v>32</v>
      </c>
      <c r="G231" s="31">
        <f t="shared" si="4"/>
        <v>264479.7</v>
      </c>
      <c r="H231" s="31">
        <f>H232</f>
        <v>264479.7</v>
      </c>
      <c r="I231" s="31"/>
    </row>
    <row r="232" spans="1:9" ht="31.5" customHeight="1">
      <c r="A232" s="75" t="s">
        <v>74</v>
      </c>
      <c r="B232" s="76">
        <v>650</v>
      </c>
      <c r="C232" s="30" t="s">
        <v>151</v>
      </c>
      <c r="D232" s="30" t="s">
        <v>85</v>
      </c>
      <c r="E232" s="77" t="s">
        <v>331</v>
      </c>
      <c r="F232" s="77" t="s">
        <v>32</v>
      </c>
      <c r="G232" s="31">
        <f t="shared" si="4"/>
        <v>264479.7</v>
      </c>
      <c r="H232" s="31">
        <f>H233</f>
        <v>264479.7</v>
      </c>
      <c r="I232" s="31">
        <f>I233</f>
        <v>0</v>
      </c>
    </row>
    <row r="233" spans="1:9" ht="64.5" customHeight="1">
      <c r="A233" s="75" t="s">
        <v>76</v>
      </c>
      <c r="B233" s="76">
        <v>650</v>
      </c>
      <c r="C233" s="30" t="s">
        <v>151</v>
      </c>
      <c r="D233" s="30" t="s">
        <v>85</v>
      </c>
      <c r="E233" s="76">
        <v>3810199990</v>
      </c>
      <c r="F233" s="76">
        <v>200</v>
      </c>
      <c r="G233" s="31">
        <f t="shared" si="4"/>
        <v>264479.7</v>
      </c>
      <c r="H233" s="31">
        <f>H234</f>
        <v>264479.7</v>
      </c>
      <c r="I233" s="31">
        <f>I234</f>
        <v>0</v>
      </c>
    </row>
    <row r="234" spans="1:9" ht="62.25" customHeight="1">
      <c r="A234" s="75" t="s">
        <v>77</v>
      </c>
      <c r="B234" s="76">
        <v>650</v>
      </c>
      <c r="C234" s="30" t="s">
        <v>151</v>
      </c>
      <c r="D234" s="30" t="s">
        <v>85</v>
      </c>
      <c r="E234" s="76">
        <v>3810199990</v>
      </c>
      <c r="F234" s="76">
        <v>240</v>
      </c>
      <c r="G234" s="31">
        <f t="shared" si="4"/>
        <v>264479.7</v>
      </c>
      <c r="H234" s="31">
        <f>H235</f>
        <v>264479.7</v>
      </c>
      <c r="I234" s="31">
        <f>I235</f>
        <v>0</v>
      </c>
    </row>
    <row r="235" spans="1:9" ht="57.75" customHeight="1" hidden="1">
      <c r="A235" s="75" t="s">
        <v>78</v>
      </c>
      <c r="B235" s="76">
        <v>650</v>
      </c>
      <c r="C235" s="30" t="s">
        <v>151</v>
      </c>
      <c r="D235" s="30" t="s">
        <v>85</v>
      </c>
      <c r="E235" s="76">
        <v>3810199990</v>
      </c>
      <c r="F235" s="76">
        <v>244</v>
      </c>
      <c r="G235" s="31">
        <f t="shared" si="4"/>
        <v>264479.7</v>
      </c>
      <c r="H235" s="31">
        <v>264479.7</v>
      </c>
      <c r="I235" s="92">
        <v>0</v>
      </c>
    </row>
    <row r="236" spans="1:9" ht="55.5" customHeight="1">
      <c r="A236" s="181" t="s">
        <v>332</v>
      </c>
      <c r="B236" s="76">
        <v>650</v>
      </c>
      <c r="C236" s="30" t="s">
        <v>151</v>
      </c>
      <c r="D236" s="30" t="s">
        <v>85</v>
      </c>
      <c r="E236" s="76">
        <v>3810200000</v>
      </c>
      <c r="F236" s="77" t="s">
        <v>32</v>
      </c>
      <c r="G236" s="31">
        <f t="shared" si="4"/>
        <v>59560</v>
      </c>
      <c r="H236" s="31">
        <f>H237</f>
        <v>59560</v>
      </c>
      <c r="I236" s="31">
        <f>I237</f>
        <v>0</v>
      </c>
    </row>
    <row r="237" spans="1:9" ht="55.5" customHeight="1">
      <c r="A237" s="75" t="s">
        <v>74</v>
      </c>
      <c r="B237" s="76">
        <v>650</v>
      </c>
      <c r="C237" s="30" t="s">
        <v>151</v>
      </c>
      <c r="D237" s="30" t="s">
        <v>85</v>
      </c>
      <c r="E237" s="77" t="s">
        <v>333</v>
      </c>
      <c r="F237" s="77" t="s">
        <v>32</v>
      </c>
      <c r="G237" s="31">
        <f t="shared" si="4"/>
        <v>59560</v>
      </c>
      <c r="H237" s="31">
        <f>H238</f>
        <v>59560</v>
      </c>
      <c r="I237" s="31">
        <f>I238</f>
        <v>0</v>
      </c>
    </row>
    <row r="238" spans="1:9" ht="55.5" customHeight="1">
      <c r="A238" s="75" t="s">
        <v>76</v>
      </c>
      <c r="B238" s="76">
        <v>650</v>
      </c>
      <c r="C238" s="30" t="s">
        <v>151</v>
      </c>
      <c r="D238" s="30" t="s">
        <v>85</v>
      </c>
      <c r="E238" s="76">
        <v>3810299990</v>
      </c>
      <c r="F238" s="76">
        <v>200</v>
      </c>
      <c r="G238" s="31">
        <f t="shared" si="4"/>
        <v>59560</v>
      </c>
      <c r="H238" s="31">
        <f>H239</f>
        <v>59560</v>
      </c>
      <c r="I238" s="31">
        <f>I239</f>
        <v>0</v>
      </c>
    </row>
    <row r="239" spans="1:9" ht="55.5" customHeight="1">
      <c r="A239" s="75" t="s">
        <v>77</v>
      </c>
      <c r="B239" s="76">
        <v>650</v>
      </c>
      <c r="C239" s="30" t="s">
        <v>151</v>
      </c>
      <c r="D239" s="30" t="s">
        <v>85</v>
      </c>
      <c r="E239" s="76">
        <v>3810299990</v>
      </c>
      <c r="F239" s="76">
        <v>240</v>
      </c>
      <c r="G239" s="31">
        <f t="shared" si="4"/>
        <v>59560</v>
      </c>
      <c r="H239" s="31">
        <f>H240</f>
        <v>59560</v>
      </c>
      <c r="I239" s="31">
        <f>I240</f>
        <v>0</v>
      </c>
    </row>
    <row r="240" spans="1:9" ht="55.5" customHeight="1" hidden="1">
      <c r="A240" s="75" t="s">
        <v>78</v>
      </c>
      <c r="B240" s="76">
        <v>650</v>
      </c>
      <c r="C240" s="30" t="s">
        <v>151</v>
      </c>
      <c r="D240" s="30" t="s">
        <v>85</v>
      </c>
      <c r="E240" s="76">
        <v>3810299990</v>
      </c>
      <c r="F240" s="76">
        <v>244</v>
      </c>
      <c r="G240" s="31">
        <f t="shared" si="4"/>
        <v>59560</v>
      </c>
      <c r="H240" s="31">
        <v>59560</v>
      </c>
      <c r="I240" s="31"/>
    </row>
    <row r="241" spans="1:9" ht="55.5" customHeight="1" hidden="1">
      <c r="A241" s="181" t="s">
        <v>334</v>
      </c>
      <c r="B241" s="76">
        <v>650</v>
      </c>
      <c r="C241" s="30" t="s">
        <v>151</v>
      </c>
      <c r="D241" s="30" t="s">
        <v>85</v>
      </c>
      <c r="E241" s="76">
        <v>3810300000</v>
      </c>
      <c r="F241" s="77" t="s">
        <v>32</v>
      </c>
      <c r="G241" s="31">
        <f t="shared" si="4"/>
        <v>0</v>
      </c>
      <c r="H241" s="31">
        <f>H242</f>
        <v>0</v>
      </c>
      <c r="I241" s="31">
        <f>I242</f>
        <v>0</v>
      </c>
    </row>
    <row r="242" spans="1:9" ht="55.5" customHeight="1" hidden="1">
      <c r="A242" s="75" t="s">
        <v>74</v>
      </c>
      <c r="B242" s="76">
        <v>650</v>
      </c>
      <c r="C242" s="30" t="s">
        <v>151</v>
      </c>
      <c r="D242" s="30" t="s">
        <v>85</v>
      </c>
      <c r="E242" s="77" t="s">
        <v>335</v>
      </c>
      <c r="F242" s="77" t="s">
        <v>32</v>
      </c>
      <c r="G242" s="31">
        <f t="shared" si="4"/>
        <v>0</v>
      </c>
      <c r="H242" s="31">
        <f>H243</f>
        <v>0</v>
      </c>
      <c r="I242" s="31">
        <f>I243</f>
        <v>0</v>
      </c>
    </row>
    <row r="243" spans="1:9" ht="55.5" customHeight="1" hidden="1">
      <c r="A243" s="75" t="s">
        <v>76</v>
      </c>
      <c r="B243" s="76">
        <v>650</v>
      </c>
      <c r="C243" s="30" t="s">
        <v>151</v>
      </c>
      <c r="D243" s="30" t="s">
        <v>85</v>
      </c>
      <c r="E243" s="76">
        <v>3810399990</v>
      </c>
      <c r="F243" s="76">
        <v>200</v>
      </c>
      <c r="G243" s="31">
        <f t="shared" si="4"/>
        <v>0</v>
      </c>
      <c r="H243" s="31">
        <f>H244</f>
        <v>0</v>
      </c>
      <c r="I243" s="31">
        <f>I244</f>
        <v>0</v>
      </c>
    </row>
    <row r="244" spans="1:9" ht="55.5" customHeight="1" hidden="1">
      <c r="A244" s="75" t="s">
        <v>77</v>
      </c>
      <c r="B244" s="76">
        <v>650</v>
      </c>
      <c r="C244" s="30" t="s">
        <v>151</v>
      </c>
      <c r="D244" s="30" t="s">
        <v>85</v>
      </c>
      <c r="E244" s="76">
        <v>3810399990</v>
      </c>
      <c r="F244" s="76">
        <v>240</v>
      </c>
      <c r="G244" s="31">
        <f t="shared" si="4"/>
        <v>0</v>
      </c>
      <c r="H244" s="31">
        <f>H245</f>
        <v>0</v>
      </c>
      <c r="I244" s="31">
        <f>I245</f>
        <v>0</v>
      </c>
    </row>
    <row r="245" spans="1:9" ht="55.5" customHeight="1" hidden="1">
      <c r="A245" s="75" t="s">
        <v>78</v>
      </c>
      <c r="B245" s="76">
        <v>650</v>
      </c>
      <c r="C245" s="30" t="s">
        <v>151</v>
      </c>
      <c r="D245" s="30" t="s">
        <v>85</v>
      </c>
      <c r="E245" s="76">
        <v>3810399990</v>
      </c>
      <c r="F245" s="76">
        <v>244</v>
      </c>
      <c r="G245" s="31">
        <f t="shared" si="4"/>
        <v>0</v>
      </c>
      <c r="H245" s="31">
        <v>0</v>
      </c>
      <c r="I245" s="31"/>
    </row>
    <row r="246" spans="1:10" ht="55.5" customHeight="1">
      <c r="A246" s="182" t="s">
        <v>336</v>
      </c>
      <c r="B246" s="150">
        <v>650</v>
      </c>
      <c r="C246" s="146" t="s">
        <v>151</v>
      </c>
      <c r="D246" s="146" t="s">
        <v>85</v>
      </c>
      <c r="E246" s="96" t="s">
        <v>57</v>
      </c>
      <c r="F246" s="96" t="s">
        <v>32</v>
      </c>
      <c r="G246" s="92">
        <f t="shared" si="4"/>
        <v>120000</v>
      </c>
      <c r="H246" s="92">
        <f>H250+H247</f>
        <v>120000</v>
      </c>
      <c r="I246" s="92"/>
      <c r="J246" s="155"/>
    </row>
    <row r="247" spans="1:10" ht="55.5" customHeight="1">
      <c r="A247" s="75" t="s">
        <v>76</v>
      </c>
      <c r="B247" s="76">
        <v>650</v>
      </c>
      <c r="C247" s="30" t="s">
        <v>151</v>
      </c>
      <c r="D247" s="30" t="s">
        <v>85</v>
      </c>
      <c r="E247" s="77" t="s">
        <v>256</v>
      </c>
      <c r="F247" s="76">
        <v>200</v>
      </c>
      <c r="G247" s="31">
        <f t="shared" si="4"/>
        <v>20000</v>
      </c>
      <c r="H247" s="31">
        <f>H248</f>
        <v>20000</v>
      </c>
      <c r="I247" s="31"/>
      <c r="J247" s="155"/>
    </row>
    <row r="248" spans="1:10" ht="55.5" customHeight="1">
      <c r="A248" s="75" t="s">
        <v>77</v>
      </c>
      <c r="B248" s="76">
        <v>650</v>
      </c>
      <c r="C248" s="30" t="s">
        <v>151</v>
      </c>
      <c r="D248" s="30" t="s">
        <v>85</v>
      </c>
      <c r="E248" s="77" t="s">
        <v>256</v>
      </c>
      <c r="F248" s="76">
        <v>240</v>
      </c>
      <c r="G248" s="31">
        <f t="shared" si="4"/>
        <v>20000</v>
      </c>
      <c r="H248" s="31">
        <f>H249</f>
        <v>20000</v>
      </c>
      <c r="I248" s="31"/>
      <c r="J248" s="155"/>
    </row>
    <row r="249" spans="1:10" ht="55.5" customHeight="1">
      <c r="A249" s="75" t="s">
        <v>78</v>
      </c>
      <c r="B249" s="76">
        <v>650</v>
      </c>
      <c r="C249" s="30" t="s">
        <v>151</v>
      </c>
      <c r="D249" s="30" t="s">
        <v>85</v>
      </c>
      <c r="E249" s="77" t="s">
        <v>256</v>
      </c>
      <c r="F249" s="76">
        <v>244</v>
      </c>
      <c r="G249" s="31">
        <f t="shared" si="4"/>
        <v>20000</v>
      </c>
      <c r="H249" s="31">
        <v>20000</v>
      </c>
      <c r="I249" s="31"/>
      <c r="J249" s="155"/>
    </row>
    <row r="250" spans="1:9" ht="31.5" customHeight="1">
      <c r="A250" s="75" t="s">
        <v>74</v>
      </c>
      <c r="B250" s="76">
        <v>650</v>
      </c>
      <c r="C250" s="30" t="s">
        <v>151</v>
      </c>
      <c r="D250" s="30" t="s">
        <v>85</v>
      </c>
      <c r="E250" s="77" t="s">
        <v>337</v>
      </c>
      <c r="F250" s="77" t="s">
        <v>32</v>
      </c>
      <c r="G250" s="31">
        <f t="shared" si="4"/>
        <v>100000</v>
      </c>
      <c r="H250" s="31">
        <f>H251</f>
        <v>100000</v>
      </c>
      <c r="I250" s="31">
        <f>I251</f>
        <v>0</v>
      </c>
    </row>
    <row r="251" spans="1:9" ht="64.5" customHeight="1">
      <c r="A251" s="75" t="s">
        <v>76</v>
      </c>
      <c r="B251" s="76">
        <v>650</v>
      </c>
      <c r="C251" s="30" t="s">
        <v>151</v>
      </c>
      <c r="D251" s="30" t="s">
        <v>85</v>
      </c>
      <c r="E251" s="77" t="s">
        <v>337</v>
      </c>
      <c r="F251" s="76">
        <v>200</v>
      </c>
      <c r="G251" s="31">
        <f t="shared" si="4"/>
        <v>100000</v>
      </c>
      <c r="H251" s="31">
        <f>H252</f>
        <v>100000</v>
      </c>
      <c r="I251" s="31">
        <f>I252</f>
        <v>0</v>
      </c>
    </row>
    <row r="252" spans="1:9" ht="62.25" customHeight="1">
      <c r="A252" s="75" t="s">
        <v>77</v>
      </c>
      <c r="B252" s="76">
        <v>650</v>
      </c>
      <c r="C252" s="30" t="s">
        <v>151</v>
      </c>
      <c r="D252" s="30" t="s">
        <v>85</v>
      </c>
      <c r="E252" s="77" t="s">
        <v>337</v>
      </c>
      <c r="F252" s="76">
        <v>240</v>
      </c>
      <c r="G252" s="31">
        <f t="shared" si="4"/>
        <v>100000</v>
      </c>
      <c r="H252" s="31">
        <f>H253</f>
        <v>100000</v>
      </c>
      <c r="I252" s="31">
        <f>I253</f>
        <v>0</v>
      </c>
    </row>
    <row r="253" spans="1:9" ht="57.75" customHeight="1">
      <c r="A253" s="75" t="s">
        <v>78</v>
      </c>
      <c r="B253" s="76">
        <v>650</v>
      </c>
      <c r="C253" s="30" t="s">
        <v>151</v>
      </c>
      <c r="D253" s="30" t="s">
        <v>85</v>
      </c>
      <c r="E253" s="77" t="s">
        <v>337</v>
      </c>
      <c r="F253" s="76">
        <v>244</v>
      </c>
      <c r="G253" s="31">
        <f t="shared" si="4"/>
        <v>100000</v>
      </c>
      <c r="H253" s="31">
        <v>100000</v>
      </c>
      <c r="I253" s="92">
        <v>0</v>
      </c>
    </row>
    <row r="254" spans="1:9" ht="78.75" customHeight="1">
      <c r="A254" s="147" t="s">
        <v>338</v>
      </c>
      <c r="B254" s="150">
        <v>650</v>
      </c>
      <c r="C254" s="146" t="s">
        <v>151</v>
      </c>
      <c r="D254" s="146" t="s">
        <v>85</v>
      </c>
      <c r="E254" s="96" t="s">
        <v>159</v>
      </c>
      <c r="F254" s="96" t="s">
        <v>32</v>
      </c>
      <c r="G254" s="92">
        <f t="shared" si="4"/>
        <v>303276.66</v>
      </c>
      <c r="H254" s="92">
        <f aca="true" t="shared" si="5" ref="H254:H260">H255</f>
        <v>303276.66</v>
      </c>
      <c r="I254" s="92">
        <f>I258</f>
        <v>0</v>
      </c>
    </row>
    <row r="255" spans="1:9" ht="78.75" customHeight="1">
      <c r="A255" s="75" t="s">
        <v>302</v>
      </c>
      <c r="B255" s="77" t="s">
        <v>100</v>
      </c>
      <c r="C255" s="77" t="s">
        <v>151</v>
      </c>
      <c r="D255" s="77" t="s">
        <v>85</v>
      </c>
      <c r="E255" s="77" t="s">
        <v>303</v>
      </c>
      <c r="F255" s="77" t="s">
        <v>32</v>
      </c>
      <c r="G255" s="31">
        <f t="shared" si="4"/>
        <v>303276.66</v>
      </c>
      <c r="H255" s="31">
        <f t="shared" si="5"/>
        <v>303276.66</v>
      </c>
      <c r="I255" s="31">
        <f aca="true" t="shared" si="6" ref="I255:I261">I256</f>
        <v>0</v>
      </c>
    </row>
    <row r="256" spans="1:9" ht="78.75" customHeight="1">
      <c r="A256" s="75" t="s">
        <v>304</v>
      </c>
      <c r="B256" s="77" t="s">
        <v>100</v>
      </c>
      <c r="C256" s="77" t="s">
        <v>151</v>
      </c>
      <c r="D256" s="77" t="s">
        <v>85</v>
      </c>
      <c r="E256" s="77" t="s">
        <v>305</v>
      </c>
      <c r="F256" s="77" t="s">
        <v>32</v>
      </c>
      <c r="G256" s="31">
        <f t="shared" si="4"/>
        <v>303276.66</v>
      </c>
      <c r="H256" s="31">
        <f t="shared" si="5"/>
        <v>303276.66</v>
      </c>
      <c r="I256" s="31">
        <f t="shared" si="6"/>
        <v>0</v>
      </c>
    </row>
    <row r="257" spans="1:9" ht="96" customHeight="1">
      <c r="A257" s="75" t="s">
        <v>306</v>
      </c>
      <c r="B257" s="77" t="s">
        <v>100</v>
      </c>
      <c r="C257" s="77" t="s">
        <v>151</v>
      </c>
      <c r="D257" s="77" t="s">
        <v>85</v>
      </c>
      <c r="E257" s="77" t="s">
        <v>140</v>
      </c>
      <c r="F257" s="77" t="s">
        <v>32</v>
      </c>
      <c r="G257" s="31">
        <f t="shared" si="4"/>
        <v>303276.66</v>
      </c>
      <c r="H257" s="31">
        <f t="shared" si="5"/>
        <v>303276.66</v>
      </c>
      <c r="I257" s="31">
        <f t="shared" si="6"/>
        <v>0</v>
      </c>
    </row>
    <row r="258" spans="1:9" ht="57.75" customHeight="1">
      <c r="A258" s="149" t="s">
        <v>160</v>
      </c>
      <c r="B258" s="76">
        <v>650</v>
      </c>
      <c r="C258" s="30" t="s">
        <v>151</v>
      </c>
      <c r="D258" s="30" t="s">
        <v>85</v>
      </c>
      <c r="E258" s="77" t="s">
        <v>140</v>
      </c>
      <c r="F258" s="77" t="s">
        <v>32</v>
      </c>
      <c r="G258" s="31">
        <f t="shared" si="4"/>
        <v>303276.66</v>
      </c>
      <c r="H258" s="31">
        <f t="shared" si="5"/>
        <v>303276.66</v>
      </c>
      <c r="I258" s="31">
        <f t="shared" si="6"/>
        <v>0</v>
      </c>
    </row>
    <row r="259" spans="1:9" ht="57.75" customHeight="1">
      <c r="A259" s="149" t="s">
        <v>76</v>
      </c>
      <c r="B259" s="76">
        <v>650</v>
      </c>
      <c r="C259" s="30" t="s">
        <v>151</v>
      </c>
      <c r="D259" s="30" t="s">
        <v>85</v>
      </c>
      <c r="E259" s="77" t="s">
        <v>140</v>
      </c>
      <c r="F259" s="76">
        <v>200</v>
      </c>
      <c r="G259" s="31">
        <f t="shared" si="4"/>
        <v>303276.66</v>
      </c>
      <c r="H259" s="31">
        <f t="shared" si="5"/>
        <v>303276.66</v>
      </c>
      <c r="I259" s="31">
        <f t="shared" si="6"/>
        <v>0</v>
      </c>
    </row>
    <row r="260" spans="1:9" ht="57.75" customHeight="1">
      <c r="A260" s="149" t="s">
        <v>77</v>
      </c>
      <c r="B260" s="76">
        <v>650</v>
      </c>
      <c r="C260" s="30" t="s">
        <v>151</v>
      </c>
      <c r="D260" s="30" t="s">
        <v>85</v>
      </c>
      <c r="E260" s="77" t="s">
        <v>140</v>
      </c>
      <c r="F260" s="76">
        <v>240</v>
      </c>
      <c r="G260" s="31">
        <f t="shared" si="4"/>
        <v>303276.66</v>
      </c>
      <c r="H260" s="31">
        <f t="shared" si="5"/>
        <v>303276.66</v>
      </c>
      <c r="I260" s="31">
        <f t="shared" si="6"/>
        <v>0</v>
      </c>
    </row>
    <row r="261" spans="1:9" ht="57.75" customHeight="1" hidden="1">
      <c r="A261" s="149" t="s">
        <v>78</v>
      </c>
      <c r="B261" s="76">
        <v>650</v>
      </c>
      <c r="C261" s="30" t="s">
        <v>151</v>
      </c>
      <c r="D261" s="30" t="s">
        <v>85</v>
      </c>
      <c r="E261" s="77" t="s">
        <v>140</v>
      </c>
      <c r="F261" s="76">
        <v>244</v>
      </c>
      <c r="G261" s="31">
        <f t="shared" si="4"/>
        <v>303276.66</v>
      </c>
      <c r="H261" s="31">
        <v>303276.66</v>
      </c>
      <c r="I261" s="92">
        <f t="shared" si="6"/>
        <v>0</v>
      </c>
    </row>
    <row r="262" spans="1:9" ht="75.75" customHeight="1">
      <c r="A262" s="183" t="s">
        <v>339</v>
      </c>
      <c r="B262" s="150">
        <v>650</v>
      </c>
      <c r="C262" s="146" t="s">
        <v>151</v>
      </c>
      <c r="D262" s="146" t="s">
        <v>85</v>
      </c>
      <c r="E262" s="96" t="s">
        <v>340</v>
      </c>
      <c r="F262" s="96" t="s">
        <v>32</v>
      </c>
      <c r="G262" s="92">
        <f t="shared" si="4"/>
        <v>22000000</v>
      </c>
      <c r="H262" s="92">
        <f>H263</f>
        <v>22000000</v>
      </c>
      <c r="I262" s="92"/>
    </row>
    <row r="263" spans="1:9" ht="69.75" customHeight="1">
      <c r="A263" s="149" t="s">
        <v>341</v>
      </c>
      <c r="B263" s="76">
        <v>650</v>
      </c>
      <c r="C263" s="30" t="s">
        <v>151</v>
      </c>
      <c r="D263" s="30" t="s">
        <v>85</v>
      </c>
      <c r="E263" s="77" t="s">
        <v>342</v>
      </c>
      <c r="F263" s="77" t="s">
        <v>32</v>
      </c>
      <c r="G263" s="31">
        <f t="shared" si="4"/>
        <v>22000000</v>
      </c>
      <c r="H263" s="31">
        <f>H264</f>
        <v>22000000</v>
      </c>
      <c r="I263" s="92">
        <f>I264</f>
        <v>0</v>
      </c>
    </row>
    <row r="264" spans="1:9" ht="57.75" customHeight="1">
      <c r="A264" s="149" t="s">
        <v>343</v>
      </c>
      <c r="B264" s="76">
        <v>650</v>
      </c>
      <c r="C264" s="30" t="s">
        <v>151</v>
      </c>
      <c r="D264" s="30" t="s">
        <v>85</v>
      </c>
      <c r="E264" s="77" t="s">
        <v>342</v>
      </c>
      <c r="F264" s="77" t="s">
        <v>32</v>
      </c>
      <c r="G264" s="31">
        <f t="shared" si="4"/>
        <v>22000000</v>
      </c>
      <c r="H264" s="31">
        <f>H265</f>
        <v>22000000</v>
      </c>
      <c r="I264" s="92">
        <f>I265</f>
        <v>0</v>
      </c>
    </row>
    <row r="265" spans="1:9" ht="57.75" customHeight="1">
      <c r="A265" s="149" t="s">
        <v>76</v>
      </c>
      <c r="B265" s="76">
        <v>650</v>
      </c>
      <c r="C265" s="30" t="s">
        <v>151</v>
      </c>
      <c r="D265" s="30" t="s">
        <v>85</v>
      </c>
      <c r="E265" s="77" t="s">
        <v>342</v>
      </c>
      <c r="F265" s="77" t="s">
        <v>108</v>
      </c>
      <c r="G265" s="31">
        <f t="shared" si="4"/>
        <v>22000000</v>
      </c>
      <c r="H265" s="31">
        <f>H266</f>
        <v>22000000</v>
      </c>
      <c r="I265" s="92">
        <f>I266</f>
        <v>0</v>
      </c>
    </row>
    <row r="266" spans="1:9" ht="57.75" customHeight="1">
      <c r="A266" s="149" t="s">
        <v>77</v>
      </c>
      <c r="B266" s="76">
        <v>650</v>
      </c>
      <c r="C266" s="30" t="s">
        <v>151</v>
      </c>
      <c r="D266" s="30" t="s">
        <v>85</v>
      </c>
      <c r="E266" s="77" t="s">
        <v>342</v>
      </c>
      <c r="F266" s="77" t="s">
        <v>109</v>
      </c>
      <c r="G266" s="31">
        <f t="shared" si="4"/>
        <v>22000000</v>
      </c>
      <c r="H266" s="31">
        <f>H267</f>
        <v>22000000</v>
      </c>
      <c r="I266" s="92">
        <f>I267</f>
        <v>0</v>
      </c>
    </row>
    <row r="267" spans="1:9" ht="57.75" customHeight="1" hidden="1">
      <c r="A267" s="149" t="s">
        <v>78</v>
      </c>
      <c r="B267" s="76">
        <v>650</v>
      </c>
      <c r="C267" s="30" t="s">
        <v>151</v>
      </c>
      <c r="D267" s="30" t="s">
        <v>85</v>
      </c>
      <c r="E267" s="77" t="s">
        <v>342</v>
      </c>
      <c r="F267" s="77" t="s">
        <v>110</v>
      </c>
      <c r="G267" s="31">
        <f t="shared" si="4"/>
        <v>22000000</v>
      </c>
      <c r="H267" s="31">
        <v>22000000</v>
      </c>
      <c r="I267" s="92">
        <v>0</v>
      </c>
    </row>
    <row r="268" spans="1:9" ht="57.75" customHeight="1">
      <c r="A268" s="149" t="s">
        <v>56</v>
      </c>
      <c r="B268" s="76">
        <v>650</v>
      </c>
      <c r="C268" s="30" t="s">
        <v>151</v>
      </c>
      <c r="D268" s="30" t="s">
        <v>85</v>
      </c>
      <c r="E268" s="77" t="s">
        <v>57</v>
      </c>
      <c r="F268" s="77" t="s">
        <v>32</v>
      </c>
      <c r="G268" s="31">
        <f t="shared" si="4"/>
        <v>5612925.08</v>
      </c>
      <c r="H268" s="31">
        <f>H269</f>
        <v>5612925.08</v>
      </c>
      <c r="I268" s="92">
        <f>I269</f>
        <v>0</v>
      </c>
    </row>
    <row r="269" spans="1:9" ht="57.75" customHeight="1">
      <c r="A269" s="171" t="s">
        <v>276</v>
      </c>
      <c r="B269" s="76">
        <v>650</v>
      </c>
      <c r="C269" s="30" t="s">
        <v>151</v>
      </c>
      <c r="D269" s="30" t="s">
        <v>85</v>
      </c>
      <c r="E269" s="77" t="s">
        <v>277</v>
      </c>
      <c r="F269" s="77" t="s">
        <v>32</v>
      </c>
      <c r="G269" s="31">
        <f t="shared" si="4"/>
        <v>5612925.08</v>
      </c>
      <c r="H269" s="31">
        <f>H270</f>
        <v>5612925.08</v>
      </c>
      <c r="I269" s="92">
        <f>I270</f>
        <v>0</v>
      </c>
    </row>
    <row r="270" spans="1:9" ht="57.75" customHeight="1">
      <c r="A270" s="149" t="s">
        <v>76</v>
      </c>
      <c r="B270" s="76">
        <v>650</v>
      </c>
      <c r="C270" s="30" t="s">
        <v>151</v>
      </c>
      <c r="D270" s="30" t="s">
        <v>85</v>
      </c>
      <c r="E270" s="77" t="s">
        <v>277</v>
      </c>
      <c r="F270" s="76">
        <v>200</v>
      </c>
      <c r="G270" s="31">
        <f t="shared" si="4"/>
        <v>5612925.08</v>
      </c>
      <c r="H270" s="31">
        <f>H271</f>
        <v>5612925.08</v>
      </c>
      <c r="I270" s="92">
        <f>I271</f>
        <v>0</v>
      </c>
    </row>
    <row r="271" spans="1:9" ht="57.75" customHeight="1">
      <c r="A271" s="149" t="s">
        <v>77</v>
      </c>
      <c r="B271" s="76">
        <v>650</v>
      </c>
      <c r="C271" s="30" t="s">
        <v>151</v>
      </c>
      <c r="D271" s="30" t="s">
        <v>85</v>
      </c>
      <c r="E271" s="77" t="s">
        <v>277</v>
      </c>
      <c r="F271" s="76">
        <v>240</v>
      </c>
      <c r="G271" s="31">
        <f t="shared" si="4"/>
        <v>5612925.08</v>
      </c>
      <c r="H271" s="31">
        <f>H272</f>
        <v>5612925.08</v>
      </c>
      <c r="I271" s="92">
        <f>I272</f>
        <v>0</v>
      </c>
    </row>
    <row r="272" spans="1:9" ht="57.75" customHeight="1" hidden="1">
      <c r="A272" s="149" t="s">
        <v>78</v>
      </c>
      <c r="B272" s="76">
        <v>650</v>
      </c>
      <c r="C272" s="30" t="s">
        <v>151</v>
      </c>
      <c r="D272" s="30" t="s">
        <v>85</v>
      </c>
      <c r="E272" s="77" t="s">
        <v>277</v>
      </c>
      <c r="F272" s="76">
        <v>244</v>
      </c>
      <c r="G272" s="31">
        <f t="shared" si="4"/>
        <v>5612925.08</v>
      </c>
      <c r="H272" s="31">
        <v>5612925.08</v>
      </c>
      <c r="I272" s="92">
        <v>0</v>
      </c>
    </row>
    <row r="273" spans="1:9" ht="57.75" customHeight="1">
      <c r="A273" s="145" t="s">
        <v>161</v>
      </c>
      <c r="B273" s="150">
        <v>650</v>
      </c>
      <c r="C273" s="146" t="s">
        <v>54</v>
      </c>
      <c r="D273" s="146" t="s">
        <v>28</v>
      </c>
      <c r="E273" s="96" t="s">
        <v>31</v>
      </c>
      <c r="F273" s="77" t="s">
        <v>32</v>
      </c>
      <c r="G273" s="92">
        <f t="shared" si="4"/>
        <v>735.94</v>
      </c>
      <c r="H273" s="92">
        <f>H278</f>
        <v>0</v>
      </c>
      <c r="I273" s="92">
        <f>I278</f>
        <v>735.94</v>
      </c>
    </row>
    <row r="274" spans="1:9" ht="57.75" customHeight="1">
      <c r="A274" s="170" t="s">
        <v>162</v>
      </c>
      <c r="B274" s="76">
        <v>650</v>
      </c>
      <c r="C274" s="30" t="s">
        <v>54</v>
      </c>
      <c r="D274" s="30" t="s">
        <v>151</v>
      </c>
      <c r="E274" s="77" t="s">
        <v>31</v>
      </c>
      <c r="F274" s="77" t="s">
        <v>32</v>
      </c>
      <c r="G274" s="31">
        <f t="shared" si="4"/>
        <v>735.94</v>
      </c>
      <c r="H274" s="31">
        <f aca="true" t="shared" si="7" ref="H274:H280">H275</f>
        <v>0</v>
      </c>
      <c r="I274" s="31">
        <f aca="true" t="shared" si="8" ref="I274:I280">I275</f>
        <v>735.94</v>
      </c>
    </row>
    <row r="275" spans="1:9" ht="70.5" customHeight="1">
      <c r="A275" s="184" t="s">
        <v>344</v>
      </c>
      <c r="B275" s="76">
        <v>650</v>
      </c>
      <c r="C275" s="30" t="s">
        <v>54</v>
      </c>
      <c r="D275" s="30" t="s">
        <v>151</v>
      </c>
      <c r="E275" s="77" t="s">
        <v>164</v>
      </c>
      <c r="F275" s="77" t="s">
        <v>32</v>
      </c>
      <c r="G275" s="31">
        <f t="shared" si="4"/>
        <v>735.94</v>
      </c>
      <c r="H275" s="31">
        <f t="shared" si="7"/>
        <v>0</v>
      </c>
      <c r="I275" s="31">
        <f t="shared" si="8"/>
        <v>735.94</v>
      </c>
    </row>
    <row r="276" spans="1:9" ht="84" customHeight="1">
      <c r="A276" s="170" t="s">
        <v>165</v>
      </c>
      <c r="B276" s="76">
        <v>650</v>
      </c>
      <c r="C276" s="30" t="s">
        <v>54</v>
      </c>
      <c r="D276" s="30" t="s">
        <v>151</v>
      </c>
      <c r="E276" s="77" t="s">
        <v>166</v>
      </c>
      <c r="F276" s="77" t="s">
        <v>32</v>
      </c>
      <c r="G276" s="31">
        <f t="shared" si="4"/>
        <v>735.94</v>
      </c>
      <c r="H276" s="31">
        <f t="shared" si="7"/>
        <v>0</v>
      </c>
      <c r="I276" s="31">
        <f t="shared" si="8"/>
        <v>735.94</v>
      </c>
    </row>
    <row r="277" spans="1:9" ht="84" customHeight="1">
      <c r="A277" s="170" t="s">
        <v>167</v>
      </c>
      <c r="B277" s="76">
        <v>650</v>
      </c>
      <c r="C277" s="30" t="s">
        <v>54</v>
      </c>
      <c r="D277" s="30" t="s">
        <v>151</v>
      </c>
      <c r="E277" s="77" t="s">
        <v>168</v>
      </c>
      <c r="F277" s="77" t="s">
        <v>32</v>
      </c>
      <c r="G277" s="31">
        <f t="shared" si="4"/>
        <v>735.94</v>
      </c>
      <c r="H277" s="31">
        <f t="shared" si="7"/>
        <v>0</v>
      </c>
      <c r="I277" s="31">
        <f t="shared" si="8"/>
        <v>735.94</v>
      </c>
    </row>
    <row r="278" spans="1:9" ht="126" customHeight="1">
      <c r="A278" s="170" t="s">
        <v>169</v>
      </c>
      <c r="B278" s="76">
        <v>650</v>
      </c>
      <c r="C278" s="30" t="s">
        <v>54</v>
      </c>
      <c r="D278" s="30" t="s">
        <v>151</v>
      </c>
      <c r="E278" s="77" t="s">
        <v>170</v>
      </c>
      <c r="F278" s="77" t="s">
        <v>32</v>
      </c>
      <c r="G278" s="31">
        <f t="shared" si="4"/>
        <v>735.94</v>
      </c>
      <c r="H278" s="31">
        <f t="shared" si="7"/>
        <v>0</v>
      </c>
      <c r="I278" s="31">
        <f t="shared" si="8"/>
        <v>735.94</v>
      </c>
    </row>
    <row r="279" spans="1:9" ht="81.75" customHeight="1">
      <c r="A279" s="41" t="s">
        <v>171</v>
      </c>
      <c r="B279" s="76">
        <v>650</v>
      </c>
      <c r="C279" s="30" t="s">
        <v>54</v>
      </c>
      <c r="D279" s="30" t="s">
        <v>151</v>
      </c>
      <c r="E279" s="77" t="s">
        <v>172</v>
      </c>
      <c r="F279" s="77" t="s">
        <v>32</v>
      </c>
      <c r="G279" s="31">
        <f t="shared" si="4"/>
        <v>735.94</v>
      </c>
      <c r="H279" s="31">
        <f t="shared" si="7"/>
        <v>0</v>
      </c>
      <c r="I279" s="31">
        <f t="shared" si="8"/>
        <v>735.94</v>
      </c>
    </row>
    <row r="280" spans="1:9" ht="117.75" customHeight="1">
      <c r="A280" s="75" t="s">
        <v>37</v>
      </c>
      <c r="B280" s="76">
        <v>650</v>
      </c>
      <c r="C280" s="30" t="s">
        <v>54</v>
      </c>
      <c r="D280" s="30" t="s">
        <v>151</v>
      </c>
      <c r="E280" s="77" t="s">
        <v>172</v>
      </c>
      <c r="F280" s="76">
        <v>100</v>
      </c>
      <c r="G280" s="31">
        <f t="shared" si="4"/>
        <v>735.94</v>
      </c>
      <c r="H280" s="31">
        <f t="shared" si="7"/>
        <v>0</v>
      </c>
      <c r="I280" s="31">
        <f t="shared" si="8"/>
        <v>735.94</v>
      </c>
    </row>
    <row r="281" spans="1:9" ht="57.75" customHeight="1">
      <c r="A281" s="75" t="s">
        <v>39</v>
      </c>
      <c r="B281" s="76">
        <v>650</v>
      </c>
      <c r="C281" s="30" t="s">
        <v>54</v>
      </c>
      <c r="D281" s="30" t="s">
        <v>151</v>
      </c>
      <c r="E281" s="77" t="s">
        <v>172</v>
      </c>
      <c r="F281" s="76">
        <v>120</v>
      </c>
      <c r="G281" s="31">
        <f t="shared" si="4"/>
        <v>735.94</v>
      </c>
      <c r="H281" s="31">
        <f>H282+H283</f>
        <v>0</v>
      </c>
      <c r="I281" s="31">
        <f>I282+I283</f>
        <v>735.94</v>
      </c>
    </row>
    <row r="282" spans="1:9" ht="57.75" customHeight="1" hidden="1">
      <c r="A282" s="75" t="s">
        <v>41</v>
      </c>
      <c r="B282" s="76">
        <v>650</v>
      </c>
      <c r="C282" s="30" t="s">
        <v>54</v>
      </c>
      <c r="D282" s="30" t="s">
        <v>151</v>
      </c>
      <c r="E282" s="77" t="s">
        <v>170</v>
      </c>
      <c r="F282" s="76">
        <v>121</v>
      </c>
      <c r="G282" s="31">
        <f t="shared" si="4"/>
        <v>565.24</v>
      </c>
      <c r="H282" s="31">
        <v>0</v>
      </c>
      <c r="I282" s="31">
        <v>565.24</v>
      </c>
    </row>
    <row r="283" spans="1:9" ht="92.25" customHeight="1" hidden="1">
      <c r="A283" s="75" t="s">
        <v>45</v>
      </c>
      <c r="B283" s="76">
        <v>650</v>
      </c>
      <c r="C283" s="30" t="s">
        <v>54</v>
      </c>
      <c r="D283" s="30" t="s">
        <v>151</v>
      </c>
      <c r="E283" s="77" t="s">
        <v>170</v>
      </c>
      <c r="F283" s="76">
        <v>129</v>
      </c>
      <c r="G283" s="31">
        <f t="shared" si="4"/>
        <v>170.7</v>
      </c>
      <c r="H283" s="31">
        <v>0</v>
      </c>
      <c r="I283" s="31">
        <v>170.7</v>
      </c>
    </row>
    <row r="284" spans="1:9" ht="39" customHeight="1">
      <c r="A284" s="147" t="s">
        <v>173</v>
      </c>
      <c r="B284" s="150">
        <v>650</v>
      </c>
      <c r="C284" s="96" t="s">
        <v>65</v>
      </c>
      <c r="D284" s="96" t="s">
        <v>28</v>
      </c>
      <c r="E284" s="96" t="s">
        <v>31</v>
      </c>
      <c r="F284" s="96" t="s">
        <v>32</v>
      </c>
      <c r="G284" s="92">
        <f t="shared" si="4"/>
        <v>570620.06</v>
      </c>
      <c r="H284" s="92">
        <f>H285</f>
        <v>570620.06</v>
      </c>
      <c r="I284" s="92">
        <f>I285</f>
        <v>0</v>
      </c>
    </row>
    <row r="285" spans="1:9" ht="44.25" customHeight="1">
      <c r="A285" s="75" t="s">
        <v>174</v>
      </c>
      <c r="B285" s="76">
        <v>650</v>
      </c>
      <c r="C285" s="77" t="s">
        <v>65</v>
      </c>
      <c r="D285" s="77" t="s">
        <v>65</v>
      </c>
      <c r="E285" s="77" t="s">
        <v>31</v>
      </c>
      <c r="F285" s="77" t="s">
        <v>32</v>
      </c>
      <c r="G285" s="31">
        <f t="shared" si="4"/>
        <v>570620.06</v>
      </c>
      <c r="H285" s="31">
        <f>H286</f>
        <v>570620.06</v>
      </c>
      <c r="I285" s="31">
        <f>I302</f>
        <v>0</v>
      </c>
    </row>
    <row r="286" spans="1:9" ht="44.25" customHeight="1">
      <c r="A286" s="185" t="s">
        <v>345</v>
      </c>
      <c r="B286" s="76">
        <v>650</v>
      </c>
      <c r="C286" s="77" t="s">
        <v>65</v>
      </c>
      <c r="D286" s="77" t="s">
        <v>65</v>
      </c>
      <c r="E286" s="186" t="s">
        <v>346</v>
      </c>
      <c r="F286" s="77" t="s">
        <v>32</v>
      </c>
      <c r="G286" s="31">
        <f t="shared" si="4"/>
        <v>570620.06</v>
      </c>
      <c r="H286" s="31">
        <f>H287</f>
        <v>570620.06</v>
      </c>
      <c r="I286" s="31">
        <f>I287</f>
        <v>0</v>
      </c>
    </row>
    <row r="287" spans="1:9" ht="44.25" customHeight="1">
      <c r="A287" s="75" t="s">
        <v>347</v>
      </c>
      <c r="B287" s="76">
        <v>650</v>
      </c>
      <c r="C287" s="77" t="s">
        <v>65</v>
      </c>
      <c r="D287" s="77" t="s">
        <v>65</v>
      </c>
      <c r="E287" s="77" t="s">
        <v>348</v>
      </c>
      <c r="F287" s="77" t="s">
        <v>32</v>
      </c>
      <c r="G287" s="31">
        <f t="shared" si="4"/>
        <v>570620.06</v>
      </c>
      <c r="H287" s="31">
        <f>H288+H294</f>
        <v>570620.06</v>
      </c>
      <c r="I287" s="31">
        <f>I288+I294</f>
        <v>0</v>
      </c>
    </row>
    <row r="288" spans="1:9" ht="44.25" customHeight="1">
      <c r="A288" s="75" t="s">
        <v>349</v>
      </c>
      <c r="B288" s="76">
        <v>650</v>
      </c>
      <c r="C288" s="77" t="s">
        <v>65</v>
      </c>
      <c r="D288" s="77" t="s">
        <v>65</v>
      </c>
      <c r="E288" s="77" t="s">
        <v>350</v>
      </c>
      <c r="F288" s="77" t="s">
        <v>32</v>
      </c>
      <c r="G288" s="31">
        <f t="shared" si="4"/>
        <v>72000</v>
      </c>
      <c r="H288" s="31">
        <f>H289</f>
        <v>72000</v>
      </c>
      <c r="I288" s="31">
        <f>I289</f>
        <v>0</v>
      </c>
    </row>
    <row r="289" spans="1:9" ht="71.25" customHeight="1">
      <c r="A289" s="149" t="s">
        <v>351</v>
      </c>
      <c r="B289" s="76">
        <v>650</v>
      </c>
      <c r="C289" s="77" t="s">
        <v>65</v>
      </c>
      <c r="D289" s="77" t="s">
        <v>65</v>
      </c>
      <c r="E289" s="77" t="s">
        <v>352</v>
      </c>
      <c r="F289" s="77" t="s">
        <v>32</v>
      </c>
      <c r="G289" s="31">
        <f t="shared" si="4"/>
        <v>72000</v>
      </c>
      <c r="H289" s="31">
        <f>H290</f>
        <v>72000</v>
      </c>
      <c r="I289" s="31">
        <f>I290</f>
        <v>0</v>
      </c>
    </row>
    <row r="290" spans="1:9" ht="59.25" customHeight="1">
      <c r="A290" s="149" t="s">
        <v>76</v>
      </c>
      <c r="B290" s="76">
        <v>650</v>
      </c>
      <c r="C290" s="77" t="s">
        <v>65</v>
      </c>
      <c r="D290" s="77" t="s">
        <v>65</v>
      </c>
      <c r="E290" s="77" t="s">
        <v>352</v>
      </c>
      <c r="F290" s="77" t="s">
        <v>108</v>
      </c>
      <c r="G290" s="31">
        <f t="shared" si="4"/>
        <v>72000</v>
      </c>
      <c r="H290" s="31">
        <f>H291</f>
        <v>72000</v>
      </c>
      <c r="I290" s="31">
        <f>I291</f>
        <v>0</v>
      </c>
    </row>
    <row r="291" spans="1:9" ht="59.25" customHeight="1">
      <c r="A291" s="149" t="s">
        <v>77</v>
      </c>
      <c r="B291" s="76">
        <v>650</v>
      </c>
      <c r="C291" s="77" t="s">
        <v>65</v>
      </c>
      <c r="D291" s="77" t="s">
        <v>65</v>
      </c>
      <c r="E291" s="77" t="s">
        <v>352</v>
      </c>
      <c r="F291" s="77" t="s">
        <v>109</v>
      </c>
      <c r="G291" s="31">
        <f t="shared" si="4"/>
        <v>72000</v>
      </c>
      <c r="H291" s="31">
        <f>H292</f>
        <v>72000</v>
      </c>
      <c r="I291" s="31">
        <f>I292</f>
        <v>0</v>
      </c>
    </row>
    <row r="292" spans="1:9" ht="59.25" customHeight="1" hidden="1">
      <c r="A292" s="149" t="s">
        <v>78</v>
      </c>
      <c r="B292" s="76">
        <v>650</v>
      </c>
      <c r="C292" s="77" t="s">
        <v>65</v>
      </c>
      <c r="D292" s="77" t="s">
        <v>65</v>
      </c>
      <c r="E292" s="77" t="s">
        <v>352</v>
      </c>
      <c r="F292" s="77" t="s">
        <v>110</v>
      </c>
      <c r="G292" s="31">
        <f t="shared" si="4"/>
        <v>72000</v>
      </c>
      <c r="H292" s="31">
        <v>72000</v>
      </c>
      <c r="I292" s="31">
        <v>0</v>
      </c>
    </row>
    <row r="293" spans="1:9" ht="79.5" customHeight="1">
      <c r="A293" s="149" t="s">
        <v>353</v>
      </c>
      <c r="B293" s="76">
        <v>650</v>
      </c>
      <c r="C293" s="77" t="s">
        <v>65</v>
      </c>
      <c r="D293" s="77" t="s">
        <v>65</v>
      </c>
      <c r="E293" s="77" t="s">
        <v>354</v>
      </c>
      <c r="F293" s="77" t="s">
        <v>32</v>
      </c>
      <c r="G293" s="31">
        <f t="shared" si="4"/>
        <v>498620.06</v>
      </c>
      <c r="H293" s="31">
        <f>H294</f>
        <v>498620.06</v>
      </c>
      <c r="I293" s="31"/>
    </row>
    <row r="294" spans="1:9" ht="78" customHeight="1">
      <c r="A294" s="149" t="s">
        <v>355</v>
      </c>
      <c r="B294" s="76">
        <v>650</v>
      </c>
      <c r="C294" s="77" t="s">
        <v>65</v>
      </c>
      <c r="D294" s="77" t="s">
        <v>65</v>
      </c>
      <c r="E294" s="77" t="s">
        <v>356</v>
      </c>
      <c r="F294" s="77" t="s">
        <v>32</v>
      </c>
      <c r="G294" s="31">
        <f t="shared" si="4"/>
        <v>498620.06</v>
      </c>
      <c r="H294" s="31">
        <f>H295+H299</f>
        <v>498620.06</v>
      </c>
      <c r="I294" s="31">
        <f>I295+I299</f>
        <v>0</v>
      </c>
    </row>
    <row r="295" spans="1:9" ht="121.5" customHeight="1">
      <c r="A295" s="75" t="s">
        <v>37</v>
      </c>
      <c r="B295" s="76">
        <v>650</v>
      </c>
      <c r="C295" s="77" t="s">
        <v>65</v>
      </c>
      <c r="D295" s="77" t="s">
        <v>65</v>
      </c>
      <c r="E295" s="77" t="s">
        <v>356</v>
      </c>
      <c r="F295" s="77" t="s">
        <v>38</v>
      </c>
      <c r="G295" s="31">
        <f t="shared" si="4"/>
        <v>357120.06</v>
      </c>
      <c r="H295" s="31">
        <f>H296</f>
        <v>357120.06</v>
      </c>
      <c r="I295" s="31">
        <f>I296</f>
        <v>0</v>
      </c>
    </row>
    <row r="296" spans="1:9" ht="54" customHeight="1">
      <c r="A296" s="75" t="s">
        <v>39</v>
      </c>
      <c r="B296" s="76">
        <v>650</v>
      </c>
      <c r="C296" s="77" t="s">
        <v>65</v>
      </c>
      <c r="D296" s="77" t="s">
        <v>65</v>
      </c>
      <c r="E296" s="77" t="s">
        <v>356</v>
      </c>
      <c r="F296" s="77" t="s">
        <v>285</v>
      </c>
      <c r="G296" s="31">
        <f t="shared" si="4"/>
        <v>357120.06</v>
      </c>
      <c r="H296" s="31">
        <f>H297+H298</f>
        <v>357120.06</v>
      </c>
      <c r="I296" s="31">
        <f>I297+I298</f>
        <v>0</v>
      </c>
    </row>
    <row r="297" spans="1:9" ht="55.5" customHeight="1" hidden="1">
      <c r="A297" s="171" t="s">
        <v>286</v>
      </c>
      <c r="B297" s="76">
        <v>650</v>
      </c>
      <c r="C297" s="77" t="s">
        <v>65</v>
      </c>
      <c r="D297" s="77" t="s">
        <v>65</v>
      </c>
      <c r="E297" s="77" t="s">
        <v>356</v>
      </c>
      <c r="F297" s="77" t="s">
        <v>287</v>
      </c>
      <c r="G297" s="31">
        <f t="shared" si="4"/>
        <v>274286.76</v>
      </c>
      <c r="H297" s="31">
        <v>274286.76</v>
      </c>
      <c r="I297" s="31">
        <f>I298</f>
        <v>0</v>
      </c>
    </row>
    <row r="298" spans="1:9" ht="81.75" customHeight="1" hidden="1">
      <c r="A298" s="171" t="s">
        <v>288</v>
      </c>
      <c r="B298" s="76">
        <v>650</v>
      </c>
      <c r="C298" s="77" t="s">
        <v>65</v>
      </c>
      <c r="D298" s="77" t="s">
        <v>65</v>
      </c>
      <c r="E298" s="77" t="s">
        <v>356</v>
      </c>
      <c r="F298" s="77" t="s">
        <v>289</v>
      </c>
      <c r="G298" s="31">
        <f t="shared" si="4"/>
        <v>82833.3</v>
      </c>
      <c r="H298" s="31">
        <v>82833.3</v>
      </c>
      <c r="I298" s="31">
        <f>I299</f>
        <v>0</v>
      </c>
    </row>
    <row r="299" spans="1:9" ht="79.5" customHeight="1">
      <c r="A299" s="75" t="s">
        <v>76</v>
      </c>
      <c r="B299" s="76">
        <v>650</v>
      </c>
      <c r="C299" s="77" t="s">
        <v>65</v>
      </c>
      <c r="D299" s="77" t="s">
        <v>65</v>
      </c>
      <c r="E299" s="77" t="s">
        <v>356</v>
      </c>
      <c r="F299" s="77" t="s">
        <v>108</v>
      </c>
      <c r="G299" s="31">
        <f t="shared" si="4"/>
        <v>141500</v>
      </c>
      <c r="H299" s="31">
        <f>H300</f>
        <v>141500</v>
      </c>
      <c r="I299" s="31">
        <f>I300</f>
        <v>0</v>
      </c>
    </row>
    <row r="300" spans="1:9" ht="65.25" customHeight="1">
      <c r="A300" s="75" t="s">
        <v>77</v>
      </c>
      <c r="B300" s="76">
        <v>650</v>
      </c>
      <c r="C300" s="77" t="s">
        <v>65</v>
      </c>
      <c r="D300" s="77" t="s">
        <v>65</v>
      </c>
      <c r="E300" s="77" t="s">
        <v>356</v>
      </c>
      <c r="F300" s="77" t="s">
        <v>109</v>
      </c>
      <c r="G300" s="31">
        <f t="shared" si="4"/>
        <v>141500</v>
      </c>
      <c r="H300" s="31">
        <f>H301</f>
        <v>141500</v>
      </c>
      <c r="I300" s="31">
        <f>I301</f>
        <v>0</v>
      </c>
    </row>
    <row r="301" spans="1:9" ht="66" customHeight="1" hidden="1">
      <c r="A301" s="75" t="s">
        <v>78</v>
      </c>
      <c r="B301" s="76">
        <v>650</v>
      </c>
      <c r="C301" s="77" t="s">
        <v>65</v>
      </c>
      <c r="D301" s="77" t="s">
        <v>65</v>
      </c>
      <c r="E301" s="77" t="s">
        <v>356</v>
      </c>
      <c r="F301" s="77" t="s">
        <v>110</v>
      </c>
      <c r="G301" s="31">
        <f t="shared" si="4"/>
        <v>141500</v>
      </c>
      <c r="H301" s="31">
        <v>141500</v>
      </c>
      <c r="I301" s="31"/>
    </row>
    <row r="302" spans="1:9" ht="57.75" customHeight="1" hidden="1">
      <c r="A302" s="75" t="s">
        <v>357</v>
      </c>
      <c r="B302" s="76">
        <v>650</v>
      </c>
      <c r="C302" s="77" t="s">
        <v>65</v>
      </c>
      <c r="D302" s="77" t="s">
        <v>65</v>
      </c>
      <c r="E302" s="77" t="s">
        <v>176</v>
      </c>
      <c r="F302" s="77" t="s">
        <v>32</v>
      </c>
      <c r="G302" s="31">
        <f t="shared" si="4"/>
        <v>0</v>
      </c>
      <c r="H302" s="31">
        <f>H304</f>
        <v>0</v>
      </c>
      <c r="I302" s="31">
        <f>I304</f>
        <v>0</v>
      </c>
    </row>
    <row r="303" spans="1:9" ht="103.5" customHeight="1" hidden="1">
      <c r="A303" s="75" t="s">
        <v>358</v>
      </c>
      <c r="B303" s="76">
        <v>650</v>
      </c>
      <c r="C303" s="77" t="s">
        <v>65</v>
      </c>
      <c r="D303" s="77" t="s">
        <v>65</v>
      </c>
      <c r="E303" s="77" t="s">
        <v>359</v>
      </c>
      <c r="F303" s="77" t="s">
        <v>32</v>
      </c>
      <c r="G303" s="31"/>
      <c r="H303" s="31"/>
      <c r="I303" s="31"/>
    </row>
    <row r="304" spans="1:9" ht="24" customHeight="1" hidden="1">
      <c r="A304" s="75" t="s">
        <v>74</v>
      </c>
      <c r="B304" s="77">
        <v>650</v>
      </c>
      <c r="C304" s="77" t="s">
        <v>65</v>
      </c>
      <c r="D304" s="77" t="s">
        <v>65</v>
      </c>
      <c r="E304" s="77" t="s">
        <v>360</v>
      </c>
      <c r="F304" s="77" t="s">
        <v>32</v>
      </c>
      <c r="G304" s="31">
        <f aca="true" t="shared" si="9" ref="G304:G358">H304+I304</f>
        <v>0</v>
      </c>
      <c r="H304" s="106">
        <f>H305+H309</f>
        <v>0</v>
      </c>
      <c r="I304" s="106">
        <f>I305</f>
        <v>0</v>
      </c>
    </row>
    <row r="305" spans="1:9" ht="114" customHeight="1" hidden="1">
      <c r="A305" s="75" t="s">
        <v>37</v>
      </c>
      <c r="B305" s="77">
        <v>650</v>
      </c>
      <c r="C305" s="77" t="s">
        <v>65</v>
      </c>
      <c r="D305" s="77" t="s">
        <v>65</v>
      </c>
      <c r="E305" s="77" t="s">
        <v>360</v>
      </c>
      <c r="F305" s="77">
        <v>100</v>
      </c>
      <c r="G305" s="31">
        <f t="shared" si="9"/>
        <v>0</v>
      </c>
      <c r="H305" s="106">
        <f>H306</f>
        <v>0</v>
      </c>
      <c r="I305" s="106">
        <f>I306</f>
        <v>0</v>
      </c>
    </row>
    <row r="306" spans="1:9" ht="39" customHeight="1" hidden="1">
      <c r="A306" s="75" t="s">
        <v>39</v>
      </c>
      <c r="B306" s="77">
        <v>650</v>
      </c>
      <c r="C306" s="77" t="s">
        <v>65</v>
      </c>
      <c r="D306" s="77" t="s">
        <v>65</v>
      </c>
      <c r="E306" s="77" t="s">
        <v>360</v>
      </c>
      <c r="F306" s="77" t="s">
        <v>285</v>
      </c>
      <c r="G306" s="31">
        <f t="shared" si="9"/>
        <v>0</v>
      </c>
      <c r="H306" s="106">
        <f>H307+H308</f>
        <v>0</v>
      </c>
      <c r="I306" s="106">
        <f>I307+I308</f>
        <v>0</v>
      </c>
    </row>
    <row r="307" spans="1:9" ht="39" customHeight="1" hidden="1">
      <c r="A307" s="75" t="s">
        <v>41</v>
      </c>
      <c r="B307" s="103">
        <v>650</v>
      </c>
      <c r="C307" s="77" t="s">
        <v>65</v>
      </c>
      <c r="D307" s="77" t="s">
        <v>65</v>
      </c>
      <c r="E307" s="77" t="s">
        <v>360</v>
      </c>
      <c r="F307" s="103" t="s">
        <v>287</v>
      </c>
      <c r="G307" s="31">
        <f t="shared" si="9"/>
        <v>0</v>
      </c>
      <c r="H307" s="106">
        <v>0</v>
      </c>
      <c r="I307" s="106">
        <v>0</v>
      </c>
    </row>
    <row r="308" spans="1:9" ht="81.75" customHeight="1" hidden="1">
      <c r="A308" s="75" t="s">
        <v>45</v>
      </c>
      <c r="B308" s="103">
        <v>650</v>
      </c>
      <c r="C308" s="77" t="s">
        <v>65</v>
      </c>
      <c r="D308" s="77" t="s">
        <v>65</v>
      </c>
      <c r="E308" s="77" t="s">
        <v>360</v>
      </c>
      <c r="F308" s="103" t="s">
        <v>289</v>
      </c>
      <c r="G308" s="31">
        <f t="shared" si="9"/>
        <v>0</v>
      </c>
      <c r="H308" s="106">
        <v>0</v>
      </c>
      <c r="I308" s="106">
        <v>0</v>
      </c>
    </row>
    <row r="309" spans="1:9" ht="59.25" customHeight="1" hidden="1">
      <c r="A309" s="75" t="s">
        <v>76</v>
      </c>
      <c r="B309" s="76">
        <v>650</v>
      </c>
      <c r="C309" s="30" t="s">
        <v>65</v>
      </c>
      <c r="D309" s="30" t="s">
        <v>65</v>
      </c>
      <c r="E309" s="76">
        <v>3200199990</v>
      </c>
      <c r="F309" s="76">
        <v>200</v>
      </c>
      <c r="G309" s="31">
        <f t="shared" si="9"/>
        <v>0</v>
      </c>
      <c r="H309" s="106">
        <f>H310</f>
        <v>0</v>
      </c>
      <c r="I309" s="106">
        <f>I310</f>
        <v>0</v>
      </c>
    </row>
    <row r="310" spans="1:9" ht="56.25" customHeight="1" hidden="1">
      <c r="A310" s="75" t="s">
        <v>77</v>
      </c>
      <c r="B310" s="76">
        <v>650</v>
      </c>
      <c r="C310" s="30" t="s">
        <v>65</v>
      </c>
      <c r="D310" s="30" t="s">
        <v>65</v>
      </c>
      <c r="E310" s="76">
        <v>3200199990</v>
      </c>
      <c r="F310" s="76">
        <v>240</v>
      </c>
      <c r="G310" s="31">
        <f t="shared" si="9"/>
        <v>0</v>
      </c>
      <c r="H310" s="106">
        <f>H311</f>
        <v>0</v>
      </c>
      <c r="I310" s="106">
        <f>I311</f>
        <v>0</v>
      </c>
    </row>
    <row r="311" spans="1:9" ht="60" customHeight="1" hidden="1">
      <c r="A311" s="75" t="s">
        <v>78</v>
      </c>
      <c r="B311" s="76">
        <v>650</v>
      </c>
      <c r="C311" s="30" t="s">
        <v>65</v>
      </c>
      <c r="D311" s="30" t="s">
        <v>65</v>
      </c>
      <c r="E311" s="76">
        <v>3200199990</v>
      </c>
      <c r="F311" s="76">
        <v>244</v>
      </c>
      <c r="G311" s="31">
        <f t="shared" si="9"/>
        <v>0</v>
      </c>
      <c r="H311" s="106">
        <v>0</v>
      </c>
      <c r="I311" s="106">
        <v>0</v>
      </c>
    </row>
    <row r="312" spans="1:9" ht="34.5" customHeight="1">
      <c r="A312" s="147" t="s">
        <v>178</v>
      </c>
      <c r="B312" s="76">
        <v>650</v>
      </c>
      <c r="C312" s="77" t="s">
        <v>158</v>
      </c>
      <c r="D312" s="77" t="s">
        <v>27</v>
      </c>
      <c r="E312" s="77" t="s">
        <v>31</v>
      </c>
      <c r="F312" s="77" t="s">
        <v>32</v>
      </c>
      <c r="G312" s="31">
        <f t="shared" si="9"/>
        <v>12123074.18</v>
      </c>
      <c r="H312" s="106">
        <f>H313+H324</f>
        <v>11808974.18</v>
      </c>
      <c r="I312" s="106">
        <f>I313+I324</f>
        <v>314100</v>
      </c>
    </row>
    <row r="313" spans="1:9" ht="34.5" customHeight="1">
      <c r="A313" s="147" t="s">
        <v>56</v>
      </c>
      <c r="B313" s="150">
        <v>650</v>
      </c>
      <c r="C313" s="96" t="s">
        <v>158</v>
      </c>
      <c r="D313" s="96" t="s">
        <v>27</v>
      </c>
      <c r="E313" s="96" t="s">
        <v>57</v>
      </c>
      <c r="F313" s="96" t="s">
        <v>32</v>
      </c>
      <c r="G313" s="92">
        <f t="shared" si="9"/>
        <v>4368116.26</v>
      </c>
      <c r="H313" s="158">
        <f>H314+H319+H346</f>
        <v>4054016.26</v>
      </c>
      <c r="I313" s="158">
        <f>I319</f>
        <v>314100</v>
      </c>
    </row>
    <row r="314" spans="1:11" ht="82.5" customHeight="1">
      <c r="A314" s="75" t="s">
        <v>74</v>
      </c>
      <c r="B314" s="76">
        <v>650</v>
      </c>
      <c r="C314" s="77" t="s">
        <v>158</v>
      </c>
      <c r="D314" s="77" t="s">
        <v>27</v>
      </c>
      <c r="E314" s="77" t="s">
        <v>256</v>
      </c>
      <c r="F314" s="77" t="s">
        <v>32</v>
      </c>
      <c r="G314" s="31">
        <f t="shared" si="9"/>
        <v>2002951.43</v>
      </c>
      <c r="H314" s="106">
        <f>H315+H317</f>
        <v>2002951.43</v>
      </c>
      <c r="I314" s="106">
        <f>I315</f>
        <v>0</v>
      </c>
      <c r="K314" s="67"/>
    </row>
    <row r="315" spans="1:11" ht="108" customHeight="1">
      <c r="A315" s="75" t="s">
        <v>37</v>
      </c>
      <c r="B315" s="76">
        <v>650</v>
      </c>
      <c r="C315" s="77" t="s">
        <v>158</v>
      </c>
      <c r="D315" s="77" t="s">
        <v>27</v>
      </c>
      <c r="E315" s="77" t="s">
        <v>256</v>
      </c>
      <c r="F315" s="76">
        <v>100</v>
      </c>
      <c r="G315" s="31">
        <f t="shared" si="9"/>
        <v>1412003.47</v>
      </c>
      <c r="H315" s="106">
        <f>H316</f>
        <v>1412003.47</v>
      </c>
      <c r="I315" s="106">
        <f>I316</f>
        <v>0</v>
      </c>
      <c r="K315" s="67"/>
    </row>
    <row r="316" spans="1:11" ht="82.5" customHeight="1">
      <c r="A316" s="149" t="s">
        <v>179</v>
      </c>
      <c r="B316" s="76">
        <v>650</v>
      </c>
      <c r="C316" s="77" t="s">
        <v>158</v>
      </c>
      <c r="D316" s="77" t="s">
        <v>27</v>
      </c>
      <c r="E316" s="77" t="s">
        <v>256</v>
      </c>
      <c r="F316" s="76">
        <v>110</v>
      </c>
      <c r="G316" s="31">
        <f t="shared" si="9"/>
        <v>1412003.47</v>
      </c>
      <c r="H316" s="106">
        <v>1412003.47</v>
      </c>
      <c r="I316" s="106">
        <v>0</v>
      </c>
      <c r="K316" s="67"/>
    </row>
    <row r="317" spans="1:9" ht="60" customHeight="1">
      <c r="A317" s="75" t="s">
        <v>76</v>
      </c>
      <c r="B317" s="76">
        <v>650</v>
      </c>
      <c r="C317" s="77" t="s">
        <v>158</v>
      </c>
      <c r="D317" s="77" t="s">
        <v>27</v>
      </c>
      <c r="E317" s="77" t="s">
        <v>256</v>
      </c>
      <c r="F317" s="77" t="s">
        <v>108</v>
      </c>
      <c r="G317" s="31">
        <f t="shared" si="9"/>
        <v>590947.96</v>
      </c>
      <c r="H317" s="187">
        <f>H318</f>
        <v>590947.96</v>
      </c>
      <c r="I317" s="106">
        <f>I318</f>
        <v>0</v>
      </c>
    </row>
    <row r="318" spans="1:9" ht="73.5" customHeight="1">
      <c r="A318" s="75" t="s">
        <v>77</v>
      </c>
      <c r="B318" s="76">
        <v>650</v>
      </c>
      <c r="C318" s="77" t="s">
        <v>158</v>
      </c>
      <c r="D318" s="77" t="s">
        <v>27</v>
      </c>
      <c r="E318" s="77" t="s">
        <v>256</v>
      </c>
      <c r="F318" s="77" t="s">
        <v>109</v>
      </c>
      <c r="G318" s="31">
        <f t="shared" si="9"/>
        <v>590947.96</v>
      </c>
      <c r="H318" s="187">
        <v>590947.96</v>
      </c>
      <c r="I318" s="106">
        <v>0</v>
      </c>
    </row>
    <row r="319" spans="1:9" ht="91.5" customHeight="1">
      <c r="A319" s="171" t="s">
        <v>361</v>
      </c>
      <c r="B319" s="171">
        <v>650</v>
      </c>
      <c r="C319" s="188">
        <v>8</v>
      </c>
      <c r="D319" s="188">
        <v>1</v>
      </c>
      <c r="E319" s="189" t="s">
        <v>362</v>
      </c>
      <c r="F319" s="190" t="s">
        <v>32</v>
      </c>
      <c r="G319" s="191">
        <f t="shared" si="9"/>
        <v>1133800</v>
      </c>
      <c r="H319" s="192">
        <f>H320</f>
        <v>819700</v>
      </c>
      <c r="I319" s="192">
        <f>I320</f>
        <v>314100</v>
      </c>
    </row>
    <row r="320" spans="1:9" ht="73.5" customHeight="1">
      <c r="A320" s="171" t="s">
        <v>37</v>
      </c>
      <c r="B320" s="171">
        <v>650</v>
      </c>
      <c r="C320" s="188">
        <v>8</v>
      </c>
      <c r="D320" s="188">
        <v>1</v>
      </c>
      <c r="E320" s="189" t="s">
        <v>362</v>
      </c>
      <c r="F320" s="190" t="s">
        <v>38</v>
      </c>
      <c r="G320" s="191">
        <f t="shared" si="9"/>
        <v>1133800</v>
      </c>
      <c r="H320" s="192">
        <f>H321</f>
        <v>819700</v>
      </c>
      <c r="I320" s="192">
        <f>I321</f>
        <v>314100</v>
      </c>
    </row>
    <row r="321" spans="1:9" ht="73.5" customHeight="1">
      <c r="A321" s="171" t="s">
        <v>284</v>
      </c>
      <c r="B321" s="171">
        <v>650</v>
      </c>
      <c r="C321" s="188">
        <v>8</v>
      </c>
      <c r="D321" s="188">
        <v>1</v>
      </c>
      <c r="E321" s="189" t="s">
        <v>362</v>
      </c>
      <c r="F321" s="190" t="s">
        <v>285</v>
      </c>
      <c r="G321" s="191">
        <f t="shared" si="9"/>
        <v>1133800</v>
      </c>
      <c r="H321" s="192">
        <f>H322+H323</f>
        <v>819700</v>
      </c>
      <c r="I321" s="192">
        <f>I322+I323</f>
        <v>314100</v>
      </c>
    </row>
    <row r="322" spans="1:9" ht="73.5" customHeight="1">
      <c r="A322" s="171" t="s">
        <v>286</v>
      </c>
      <c r="B322" s="171">
        <v>650</v>
      </c>
      <c r="C322" s="188">
        <v>8</v>
      </c>
      <c r="D322" s="188">
        <v>1</v>
      </c>
      <c r="E322" s="189" t="s">
        <v>362</v>
      </c>
      <c r="F322" s="190" t="s">
        <v>287</v>
      </c>
      <c r="G322" s="191">
        <f t="shared" si="9"/>
        <v>870813.82</v>
      </c>
      <c r="H322" s="192">
        <v>629569.58</v>
      </c>
      <c r="I322" s="106">
        <v>241244.24</v>
      </c>
    </row>
    <row r="323" spans="1:9" ht="73.5" customHeight="1">
      <c r="A323" s="171" t="s">
        <v>288</v>
      </c>
      <c r="B323" s="171">
        <v>650</v>
      </c>
      <c r="C323" s="188">
        <v>8</v>
      </c>
      <c r="D323" s="188">
        <v>1</v>
      </c>
      <c r="E323" s="189" t="s">
        <v>362</v>
      </c>
      <c r="F323" s="190" t="s">
        <v>289</v>
      </c>
      <c r="G323" s="191">
        <f t="shared" si="9"/>
        <v>262986.18</v>
      </c>
      <c r="H323" s="192">
        <v>190130.42</v>
      </c>
      <c r="I323" s="106">
        <v>72855.76</v>
      </c>
    </row>
    <row r="324" spans="1:9" ht="70.5" customHeight="1">
      <c r="A324" s="75" t="s">
        <v>363</v>
      </c>
      <c r="B324" s="76">
        <v>650</v>
      </c>
      <c r="C324" s="77" t="s">
        <v>158</v>
      </c>
      <c r="D324" s="77" t="s">
        <v>27</v>
      </c>
      <c r="E324" s="77" t="s">
        <v>364</v>
      </c>
      <c r="F324" s="77" t="s">
        <v>32</v>
      </c>
      <c r="G324" s="31">
        <f t="shared" si="9"/>
        <v>7754957.92</v>
      </c>
      <c r="H324" s="106">
        <f>H326</f>
        <v>7754957.92</v>
      </c>
      <c r="I324" s="106">
        <f>I341</f>
        <v>0</v>
      </c>
    </row>
    <row r="325" spans="1:9" ht="70.5" customHeight="1">
      <c r="A325" s="181" t="s">
        <v>365</v>
      </c>
      <c r="B325" s="76">
        <v>650</v>
      </c>
      <c r="C325" s="77" t="s">
        <v>158</v>
      </c>
      <c r="D325" s="77" t="s">
        <v>27</v>
      </c>
      <c r="E325" s="77" t="s">
        <v>366</v>
      </c>
      <c r="F325" s="77" t="s">
        <v>32</v>
      </c>
      <c r="G325" s="31">
        <f t="shared" si="9"/>
        <v>7754957.92</v>
      </c>
      <c r="H325" s="106">
        <f>H326</f>
        <v>7754957.92</v>
      </c>
      <c r="I325" s="106"/>
    </row>
    <row r="326" spans="1:9" ht="34.5" customHeight="1">
      <c r="A326" s="75" t="s">
        <v>74</v>
      </c>
      <c r="B326" s="76">
        <v>650</v>
      </c>
      <c r="C326" s="77" t="s">
        <v>158</v>
      </c>
      <c r="D326" s="77" t="s">
        <v>27</v>
      </c>
      <c r="E326" s="77" t="s">
        <v>367</v>
      </c>
      <c r="F326" s="77" t="s">
        <v>32</v>
      </c>
      <c r="G326" s="31">
        <f t="shared" si="9"/>
        <v>7754957.92</v>
      </c>
      <c r="H326" s="106">
        <f>H327+H337+H350+H332</f>
        <v>7754957.92</v>
      </c>
      <c r="I326" s="106">
        <f>I327+I337+I348+I350</f>
        <v>0</v>
      </c>
    </row>
    <row r="327" spans="1:11" ht="119.25" customHeight="1">
      <c r="A327" s="75" t="s">
        <v>37</v>
      </c>
      <c r="B327" s="76">
        <v>650</v>
      </c>
      <c r="C327" s="77" t="s">
        <v>158</v>
      </c>
      <c r="D327" s="77" t="s">
        <v>27</v>
      </c>
      <c r="E327" s="77" t="s">
        <v>367</v>
      </c>
      <c r="F327" s="76">
        <v>100</v>
      </c>
      <c r="G327" s="31">
        <f t="shared" si="9"/>
        <v>6199904.96</v>
      </c>
      <c r="H327" s="106">
        <f>H328</f>
        <v>6199904.96</v>
      </c>
      <c r="I327" s="106">
        <f>I328</f>
        <v>0</v>
      </c>
      <c r="K327" s="104"/>
    </row>
    <row r="328" spans="1:9" ht="45" customHeight="1">
      <c r="A328" s="149" t="s">
        <v>179</v>
      </c>
      <c r="B328" s="76">
        <v>650</v>
      </c>
      <c r="C328" s="77" t="s">
        <v>158</v>
      </c>
      <c r="D328" s="77" t="s">
        <v>27</v>
      </c>
      <c r="E328" s="77" t="s">
        <v>367</v>
      </c>
      <c r="F328" s="76">
        <v>110</v>
      </c>
      <c r="G328" s="31">
        <f t="shared" si="9"/>
        <v>6199904.96</v>
      </c>
      <c r="H328" s="106">
        <f>H329+H330+H331</f>
        <v>6199904.96</v>
      </c>
      <c r="I328" s="106">
        <f>I329+I330+I331</f>
        <v>0</v>
      </c>
    </row>
    <row r="329" spans="1:9" ht="30" customHeight="1" hidden="1">
      <c r="A329" s="75" t="s">
        <v>180</v>
      </c>
      <c r="B329" s="76">
        <v>650</v>
      </c>
      <c r="C329" s="77" t="s">
        <v>158</v>
      </c>
      <c r="D329" s="77" t="s">
        <v>27</v>
      </c>
      <c r="E329" s="77" t="s">
        <v>367</v>
      </c>
      <c r="F329" s="76">
        <v>111</v>
      </c>
      <c r="G329" s="31">
        <f t="shared" si="9"/>
        <v>4865424.68</v>
      </c>
      <c r="H329" s="106">
        <v>4865424.68</v>
      </c>
      <c r="I329" s="106">
        <v>0</v>
      </c>
    </row>
    <row r="330" spans="1:9" ht="60" customHeight="1" hidden="1">
      <c r="A330" s="75" t="s">
        <v>181</v>
      </c>
      <c r="B330" s="76">
        <v>650</v>
      </c>
      <c r="C330" s="77" t="s">
        <v>158</v>
      </c>
      <c r="D330" s="77" t="s">
        <v>27</v>
      </c>
      <c r="E330" s="77" t="s">
        <v>367</v>
      </c>
      <c r="F330" s="76">
        <v>112</v>
      </c>
      <c r="G330" s="31">
        <f t="shared" si="9"/>
        <v>10274.2</v>
      </c>
      <c r="H330" s="106">
        <v>10274.2</v>
      </c>
      <c r="I330" s="106">
        <v>0</v>
      </c>
    </row>
    <row r="331" spans="1:9" ht="82.5" customHeight="1" hidden="1">
      <c r="A331" s="75" t="s">
        <v>182</v>
      </c>
      <c r="B331" s="76">
        <v>650</v>
      </c>
      <c r="C331" s="77" t="s">
        <v>158</v>
      </c>
      <c r="D331" s="77" t="s">
        <v>27</v>
      </c>
      <c r="E331" s="77" t="s">
        <v>367</v>
      </c>
      <c r="F331" s="76">
        <v>119</v>
      </c>
      <c r="G331" s="31">
        <f t="shared" si="9"/>
        <v>1324206.08</v>
      </c>
      <c r="H331" s="106">
        <v>1324206.08</v>
      </c>
      <c r="I331" s="106">
        <v>0</v>
      </c>
    </row>
    <row r="332" spans="1:11" ht="82.5" customHeight="1" hidden="1">
      <c r="A332" s="75" t="s">
        <v>74</v>
      </c>
      <c r="B332" s="76">
        <v>650</v>
      </c>
      <c r="C332" s="77" t="s">
        <v>158</v>
      </c>
      <c r="D332" s="77" t="s">
        <v>27</v>
      </c>
      <c r="E332" s="77">
        <v>7000082440</v>
      </c>
      <c r="F332" s="77" t="s">
        <v>32</v>
      </c>
      <c r="G332" s="31">
        <f t="shared" si="9"/>
        <v>0</v>
      </c>
      <c r="H332" s="106">
        <f>H333</f>
        <v>0</v>
      </c>
      <c r="I332" s="106"/>
      <c r="K332" s="105"/>
    </row>
    <row r="333" spans="1:11" ht="108" customHeight="1" hidden="1">
      <c r="A333" s="75" t="s">
        <v>37</v>
      </c>
      <c r="B333" s="76">
        <v>650</v>
      </c>
      <c r="C333" s="77" t="s">
        <v>158</v>
      </c>
      <c r="D333" s="77" t="s">
        <v>27</v>
      </c>
      <c r="E333" s="77">
        <v>7000082440</v>
      </c>
      <c r="F333" s="76">
        <v>100</v>
      </c>
      <c r="G333" s="31">
        <f t="shared" si="9"/>
        <v>0</v>
      </c>
      <c r="H333" s="106">
        <f>H334</f>
        <v>0</v>
      </c>
      <c r="I333" s="106"/>
      <c r="K333" s="105"/>
    </row>
    <row r="334" spans="1:11" ht="82.5" customHeight="1" hidden="1">
      <c r="A334" s="149" t="s">
        <v>179</v>
      </c>
      <c r="B334" s="76">
        <v>650</v>
      </c>
      <c r="C334" s="77" t="s">
        <v>158</v>
      </c>
      <c r="D334" s="77" t="s">
        <v>27</v>
      </c>
      <c r="E334" s="77">
        <v>7000082440</v>
      </c>
      <c r="F334" s="76">
        <v>110</v>
      </c>
      <c r="G334" s="31">
        <f t="shared" si="9"/>
        <v>0</v>
      </c>
      <c r="H334" s="106">
        <f>H335+H336</f>
        <v>0</v>
      </c>
      <c r="I334" s="106"/>
      <c r="K334" s="105"/>
    </row>
    <row r="335" spans="1:11" ht="82.5" customHeight="1" hidden="1">
      <c r="A335" s="75" t="s">
        <v>183</v>
      </c>
      <c r="B335" s="76">
        <v>650</v>
      </c>
      <c r="C335" s="77" t="s">
        <v>158</v>
      </c>
      <c r="D335" s="77" t="s">
        <v>27</v>
      </c>
      <c r="E335" s="77">
        <v>7000082440</v>
      </c>
      <c r="F335" s="76">
        <v>111</v>
      </c>
      <c r="G335" s="31">
        <f t="shared" si="9"/>
        <v>0</v>
      </c>
      <c r="H335" s="106">
        <v>0</v>
      </c>
      <c r="I335" s="106"/>
      <c r="K335" s="105"/>
    </row>
    <row r="336" spans="1:11" ht="82.5" customHeight="1" hidden="1">
      <c r="A336" s="75" t="s">
        <v>45</v>
      </c>
      <c r="B336" s="76">
        <v>650</v>
      </c>
      <c r="C336" s="77" t="s">
        <v>158</v>
      </c>
      <c r="D336" s="77" t="s">
        <v>27</v>
      </c>
      <c r="E336" s="77">
        <v>7000082440</v>
      </c>
      <c r="F336" s="76">
        <v>119</v>
      </c>
      <c r="G336" s="31">
        <f t="shared" si="9"/>
        <v>0</v>
      </c>
      <c r="H336" s="106">
        <v>0</v>
      </c>
      <c r="I336" s="106"/>
      <c r="K336" s="105"/>
    </row>
    <row r="337" spans="1:9" ht="65.25" customHeight="1">
      <c r="A337" s="75" t="s">
        <v>76</v>
      </c>
      <c r="B337" s="76">
        <v>650</v>
      </c>
      <c r="C337" s="77" t="s">
        <v>158</v>
      </c>
      <c r="D337" s="77" t="s">
        <v>27</v>
      </c>
      <c r="E337" s="77" t="s">
        <v>367</v>
      </c>
      <c r="F337" s="76">
        <v>200</v>
      </c>
      <c r="G337" s="31">
        <f t="shared" si="9"/>
        <v>1554902.96</v>
      </c>
      <c r="H337" s="106">
        <f>H338</f>
        <v>1554902.96</v>
      </c>
      <c r="I337" s="106">
        <v>0</v>
      </c>
    </row>
    <row r="338" spans="1:9" ht="67.5" customHeight="1">
      <c r="A338" s="75" t="s">
        <v>77</v>
      </c>
      <c r="B338" s="76">
        <v>650</v>
      </c>
      <c r="C338" s="77" t="s">
        <v>158</v>
      </c>
      <c r="D338" s="77" t="s">
        <v>27</v>
      </c>
      <c r="E338" s="77" t="s">
        <v>367</v>
      </c>
      <c r="F338" s="76">
        <v>240</v>
      </c>
      <c r="G338" s="31">
        <f t="shared" si="9"/>
        <v>1554902.96</v>
      </c>
      <c r="H338" s="106">
        <f>H339+H340</f>
        <v>1554902.96</v>
      </c>
      <c r="I338" s="106">
        <v>0</v>
      </c>
    </row>
    <row r="339" spans="1:9" ht="61.5" customHeight="1" hidden="1">
      <c r="A339" s="75" t="s">
        <v>78</v>
      </c>
      <c r="B339" s="76">
        <v>650</v>
      </c>
      <c r="C339" s="77" t="s">
        <v>158</v>
      </c>
      <c r="D339" s="77" t="s">
        <v>27</v>
      </c>
      <c r="E339" s="77" t="s">
        <v>367</v>
      </c>
      <c r="F339" s="76">
        <v>244</v>
      </c>
      <c r="G339" s="31">
        <f t="shared" si="9"/>
        <v>669389.94</v>
      </c>
      <c r="H339" s="106">
        <v>669389.94</v>
      </c>
      <c r="I339" s="106">
        <v>0</v>
      </c>
    </row>
    <row r="340" spans="1:256" s="67" customFormat="1" ht="61.5" customHeight="1" hidden="1">
      <c r="A340" s="42" t="s">
        <v>264</v>
      </c>
      <c r="B340" s="86">
        <v>650</v>
      </c>
      <c r="C340" s="153" t="s">
        <v>158</v>
      </c>
      <c r="D340" s="153" t="s">
        <v>27</v>
      </c>
      <c r="E340" s="153" t="s">
        <v>367</v>
      </c>
      <c r="F340" s="86">
        <v>247</v>
      </c>
      <c r="G340" s="31">
        <f t="shared" si="9"/>
        <v>885513.02</v>
      </c>
      <c r="H340" s="68">
        <v>885513.02</v>
      </c>
      <c r="I340" s="68">
        <v>0</v>
      </c>
      <c r="IN340" s="155"/>
      <c r="IO340" s="155"/>
      <c r="IP340" s="155"/>
      <c r="IQ340" s="155"/>
      <c r="IR340" s="155"/>
      <c r="IS340" s="155"/>
      <c r="IT340" s="155"/>
      <c r="IU340" s="155"/>
      <c r="IV340" s="155"/>
    </row>
    <row r="341" spans="1:9" ht="131.25" customHeight="1" hidden="1">
      <c r="A341" s="75" t="s">
        <v>368</v>
      </c>
      <c r="B341" s="76">
        <v>650</v>
      </c>
      <c r="C341" s="30" t="s">
        <v>158</v>
      </c>
      <c r="D341" s="77" t="s">
        <v>27</v>
      </c>
      <c r="E341" s="30" t="s">
        <v>369</v>
      </c>
      <c r="F341" s="77" t="s">
        <v>110</v>
      </c>
      <c r="G341" s="31">
        <f t="shared" si="9"/>
        <v>0</v>
      </c>
      <c r="H341" s="106">
        <v>0</v>
      </c>
      <c r="I341" s="106">
        <v>0</v>
      </c>
    </row>
    <row r="342" spans="1:9" ht="54" customHeight="1" hidden="1">
      <c r="A342" s="75" t="s">
        <v>120</v>
      </c>
      <c r="B342" s="76">
        <v>650</v>
      </c>
      <c r="C342" s="30" t="s">
        <v>158</v>
      </c>
      <c r="D342" s="77" t="s">
        <v>27</v>
      </c>
      <c r="E342" s="30" t="s">
        <v>370</v>
      </c>
      <c r="F342" s="77" t="s">
        <v>108</v>
      </c>
      <c r="G342" s="31">
        <f t="shared" si="9"/>
        <v>0</v>
      </c>
      <c r="H342" s="106">
        <f>H343</f>
        <v>0</v>
      </c>
      <c r="I342" s="106"/>
    </row>
    <row r="343" spans="1:9" ht="57.75" customHeight="1" hidden="1">
      <c r="A343" s="75" t="s">
        <v>76</v>
      </c>
      <c r="B343" s="76">
        <v>650</v>
      </c>
      <c r="C343" s="30" t="s">
        <v>158</v>
      </c>
      <c r="D343" s="77" t="s">
        <v>27</v>
      </c>
      <c r="E343" s="30" t="s">
        <v>370</v>
      </c>
      <c r="F343" s="77" t="s">
        <v>108</v>
      </c>
      <c r="G343" s="31">
        <f t="shared" si="9"/>
        <v>0</v>
      </c>
      <c r="H343" s="106">
        <f>H345</f>
        <v>0</v>
      </c>
      <c r="I343" s="106"/>
    </row>
    <row r="344" spans="1:9" ht="58.5" customHeight="1" hidden="1">
      <c r="A344" s="75" t="s">
        <v>77</v>
      </c>
      <c r="B344" s="76">
        <v>650</v>
      </c>
      <c r="C344" s="30" t="s">
        <v>158</v>
      </c>
      <c r="D344" s="77" t="s">
        <v>27</v>
      </c>
      <c r="E344" s="30" t="s">
        <v>370</v>
      </c>
      <c r="F344" s="77" t="s">
        <v>109</v>
      </c>
      <c r="G344" s="31">
        <f t="shared" si="9"/>
        <v>0</v>
      </c>
      <c r="H344" s="106">
        <f>H345</f>
        <v>0</v>
      </c>
      <c r="I344" s="106"/>
    </row>
    <row r="345" spans="1:9" ht="72.75" customHeight="1" hidden="1">
      <c r="A345" s="75" t="s">
        <v>78</v>
      </c>
      <c r="B345" s="76">
        <v>650</v>
      </c>
      <c r="C345" s="30" t="s">
        <v>158</v>
      </c>
      <c r="D345" s="77" t="s">
        <v>27</v>
      </c>
      <c r="E345" s="30" t="s">
        <v>370</v>
      </c>
      <c r="F345" s="77" t="s">
        <v>110</v>
      </c>
      <c r="G345" s="31">
        <f t="shared" si="9"/>
        <v>0</v>
      </c>
      <c r="H345" s="106">
        <v>0</v>
      </c>
      <c r="I345" s="106"/>
    </row>
    <row r="346" spans="1:9" ht="46.5" customHeight="1">
      <c r="A346" s="75" t="s">
        <v>261</v>
      </c>
      <c r="B346" s="30">
        <v>650</v>
      </c>
      <c r="C346" s="77" t="s">
        <v>158</v>
      </c>
      <c r="D346" s="77" t="s">
        <v>27</v>
      </c>
      <c r="E346" s="30" t="s">
        <v>57</v>
      </c>
      <c r="F346" s="77" t="s">
        <v>32</v>
      </c>
      <c r="G346" s="31">
        <f t="shared" si="9"/>
        <v>1231364.83</v>
      </c>
      <c r="H346" s="106">
        <f>H347</f>
        <v>1231364.83</v>
      </c>
      <c r="I346" s="106">
        <f>I347</f>
        <v>0</v>
      </c>
    </row>
    <row r="347" spans="1:9" ht="112.5" customHeight="1">
      <c r="A347" s="75" t="s">
        <v>58</v>
      </c>
      <c r="B347" s="30">
        <v>650</v>
      </c>
      <c r="C347" s="77" t="s">
        <v>158</v>
      </c>
      <c r="D347" s="77" t="s">
        <v>27</v>
      </c>
      <c r="E347" s="30" t="s">
        <v>59</v>
      </c>
      <c r="F347" s="77" t="s">
        <v>32</v>
      </c>
      <c r="G347" s="31">
        <f t="shared" si="9"/>
        <v>1231364.83</v>
      </c>
      <c r="H347" s="106">
        <f>H348+H364</f>
        <v>1231364.83</v>
      </c>
      <c r="I347" s="106">
        <f>I348</f>
        <v>0</v>
      </c>
    </row>
    <row r="348" spans="1:9" ht="37.5" customHeight="1">
      <c r="A348" s="75" t="s">
        <v>60</v>
      </c>
      <c r="B348" s="30">
        <v>650</v>
      </c>
      <c r="C348" s="77" t="s">
        <v>158</v>
      </c>
      <c r="D348" s="77" t="s">
        <v>27</v>
      </c>
      <c r="E348" s="30" t="s">
        <v>59</v>
      </c>
      <c r="F348" s="30" t="s">
        <v>61</v>
      </c>
      <c r="G348" s="31">
        <f t="shared" si="9"/>
        <v>1231364.83</v>
      </c>
      <c r="H348" s="106">
        <f>H349</f>
        <v>1231364.83</v>
      </c>
      <c r="I348" s="106">
        <f>I349</f>
        <v>0</v>
      </c>
    </row>
    <row r="349" spans="1:9" ht="34.5" customHeight="1">
      <c r="A349" s="75" t="s">
        <v>62</v>
      </c>
      <c r="B349" s="103">
        <v>650</v>
      </c>
      <c r="C349" s="77" t="s">
        <v>158</v>
      </c>
      <c r="D349" s="77" t="s">
        <v>27</v>
      </c>
      <c r="E349" s="30" t="s">
        <v>59</v>
      </c>
      <c r="F349" s="30" t="s">
        <v>63</v>
      </c>
      <c r="G349" s="31">
        <f t="shared" si="9"/>
        <v>1231364.83</v>
      </c>
      <c r="H349" s="106">
        <v>1231364.83</v>
      </c>
      <c r="I349" s="106">
        <v>0</v>
      </c>
    </row>
    <row r="350" spans="1:9" ht="33" customHeight="1">
      <c r="A350" s="75" t="s">
        <v>67</v>
      </c>
      <c r="B350" s="76">
        <v>650</v>
      </c>
      <c r="C350" s="77" t="s">
        <v>158</v>
      </c>
      <c r="D350" s="77" t="s">
        <v>27</v>
      </c>
      <c r="E350" s="77" t="s">
        <v>367</v>
      </c>
      <c r="F350" s="76">
        <v>800</v>
      </c>
      <c r="G350" s="31">
        <f t="shared" si="9"/>
        <v>150</v>
      </c>
      <c r="H350" s="106">
        <f>H351</f>
        <v>150</v>
      </c>
      <c r="I350" s="106">
        <f>I351</f>
        <v>0</v>
      </c>
    </row>
    <row r="351" spans="1:9" ht="35.25" customHeight="1">
      <c r="A351" s="75" t="s">
        <v>79</v>
      </c>
      <c r="B351" s="76">
        <v>650</v>
      </c>
      <c r="C351" s="77" t="s">
        <v>158</v>
      </c>
      <c r="D351" s="77" t="s">
        <v>27</v>
      </c>
      <c r="E351" s="77" t="s">
        <v>367</v>
      </c>
      <c r="F351" s="76">
        <v>850</v>
      </c>
      <c r="G351" s="31">
        <f t="shared" si="9"/>
        <v>150</v>
      </c>
      <c r="H351" s="106">
        <f>H352+H353+H354</f>
        <v>150</v>
      </c>
      <c r="I351" s="106">
        <f>I352+I353</f>
        <v>0</v>
      </c>
    </row>
    <row r="352" spans="1:9" ht="40.5" customHeight="1" hidden="1">
      <c r="A352" s="75" t="s">
        <v>80</v>
      </c>
      <c r="B352" s="76">
        <v>650</v>
      </c>
      <c r="C352" s="77" t="s">
        <v>158</v>
      </c>
      <c r="D352" s="77" t="s">
        <v>27</v>
      </c>
      <c r="E352" s="77" t="s">
        <v>367</v>
      </c>
      <c r="F352" s="76">
        <v>851</v>
      </c>
      <c r="G352" s="31">
        <f t="shared" si="9"/>
        <v>0</v>
      </c>
      <c r="H352" s="106">
        <v>0</v>
      </c>
      <c r="I352" s="106">
        <v>0</v>
      </c>
    </row>
    <row r="353" spans="1:9" ht="29.25" customHeight="1" hidden="1">
      <c r="A353" s="75" t="s">
        <v>81</v>
      </c>
      <c r="B353" s="76">
        <v>650</v>
      </c>
      <c r="C353" s="77" t="s">
        <v>158</v>
      </c>
      <c r="D353" s="77" t="s">
        <v>27</v>
      </c>
      <c r="E353" s="77" t="s">
        <v>367</v>
      </c>
      <c r="F353" s="76">
        <v>852</v>
      </c>
      <c r="G353" s="31">
        <f t="shared" si="9"/>
        <v>150</v>
      </c>
      <c r="H353" s="106">
        <v>150</v>
      </c>
      <c r="I353" s="106">
        <v>0</v>
      </c>
    </row>
    <row r="354" spans="1:9" ht="29.25" customHeight="1" hidden="1">
      <c r="A354" s="42" t="s">
        <v>83</v>
      </c>
      <c r="B354" s="76">
        <v>650</v>
      </c>
      <c r="C354" s="77" t="s">
        <v>158</v>
      </c>
      <c r="D354" s="77" t="s">
        <v>27</v>
      </c>
      <c r="E354" s="77" t="s">
        <v>367</v>
      </c>
      <c r="F354" s="76">
        <v>853</v>
      </c>
      <c r="G354" s="31">
        <f t="shared" si="9"/>
        <v>0</v>
      </c>
      <c r="H354" s="106">
        <v>0</v>
      </c>
      <c r="I354" s="106"/>
    </row>
    <row r="355" spans="1:9" ht="66.75" customHeight="1" hidden="1">
      <c r="A355" s="75" t="s">
        <v>371</v>
      </c>
      <c r="B355" s="76">
        <v>650</v>
      </c>
      <c r="C355" s="30" t="s">
        <v>158</v>
      </c>
      <c r="D355" s="77" t="s">
        <v>27</v>
      </c>
      <c r="E355" s="30" t="s">
        <v>366</v>
      </c>
      <c r="F355" s="77" t="s">
        <v>32</v>
      </c>
      <c r="G355" s="31">
        <f t="shared" si="9"/>
        <v>0</v>
      </c>
      <c r="H355" s="106">
        <v>0</v>
      </c>
      <c r="I355" s="106">
        <f>I356</f>
        <v>0</v>
      </c>
    </row>
    <row r="356" spans="1:9" ht="65.25" customHeight="1" hidden="1">
      <c r="A356" s="75" t="s">
        <v>372</v>
      </c>
      <c r="B356" s="76">
        <v>650</v>
      </c>
      <c r="C356" s="30" t="s">
        <v>158</v>
      </c>
      <c r="D356" s="77" t="s">
        <v>27</v>
      </c>
      <c r="E356" s="30" t="s">
        <v>369</v>
      </c>
      <c r="F356" s="77" t="s">
        <v>32</v>
      </c>
      <c r="G356" s="31">
        <f t="shared" si="9"/>
        <v>0</v>
      </c>
      <c r="H356" s="106">
        <f>H357</f>
        <v>0</v>
      </c>
      <c r="I356" s="106">
        <f>I357</f>
        <v>0</v>
      </c>
    </row>
    <row r="357" spans="1:9" ht="65.25" customHeight="1" hidden="1">
      <c r="A357" s="75" t="s">
        <v>76</v>
      </c>
      <c r="B357" s="76">
        <v>650</v>
      </c>
      <c r="C357" s="30" t="s">
        <v>158</v>
      </c>
      <c r="D357" s="77" t="s">
        <v>27</v>
      </c>
      <c r="E357" s="30" t="s">
        <v>369</v>
      </c>
      <c r="F357" s="77" t="s">
        <v>108</v>
      </c>
      <c r="G357" s="31">
        <f t="shared" si="9"/>
        <v>0</v>
      </c>
      <c r="H357" s="106">
        <f>H359</f>
        <v>0</v>
      </c>
      <c r="I357" s="106">
        <f>I359</f>
        <v>0</v>
      </c>
    </row>
    <row r="358" spans="1:9" ht="65.25" customHeight="1" hidden="1">
      <c r="A358" s="75" t="s">
        <v>77</v>
      </c>
      <c r="B358" s="76">
        <v>650</v>
      </c>
      <c r="C358" s="30" t="s">
        <v>158</v>
      </c>
      <c r="D358" s="77" t="s">
        <v>27</v>
      </c>
      <c r="E358" s="30" t="s">
        <v>369</v>
      </c>
      <c r="F358" s="77" t="s">
        <v>109</v>
      </c>
      <c r="G358" s="31">
        <f t="shared" si="9"/>
        <v>0</v>
      </c>
      <c r="H358" s="106">
        <f>H359</f>
        <v>0</v>
      </c>
      <c r="I358" s="106">
        <f>I359</f>
        <v>0</v>
      </c>
    </row>
    <row r="359" spans="1:9" ht="65.25" customHeight="1" hidden="1">
      <c r="A359" s="75" t="s">
        <v>78</v>
      </c>
      <c r="B359" s="76">
        <v>650</v>
      </c>
      <c r="C359" s="30" t="s">
        <v>158</v>
      </c>
      <c r="D359" s="77" t="s">
        <v>27</v>
      </c>
      <c r="E359" s="30" t="s">
        <v>369</v>
      </c>
      <c r="F359" s="77" t="s">
        <v>110</v>
      </c>
      <c r="G359" s="31">
        <f>H359</f>
        <v>0</v>
      </c>
      <c r="H359" s="106">
        <v>0</v>
      </c>
      <c r="I359" s="106">
        <v>0</v>
      </c>
    </row>
    <row r="360" spans="1:9" ht="65.25" customHeight="1" hidden="1">
      <c r="A360" s="42" t="s">
        <v>373</v>
      </c>
      <c r="B360" s="76">
        <v>650</v>
      </c>
      <c r="C360" s="30" t="s">
        <v>158</v>
      </c>
      <c r="D360" s="77" t="s">
        <v>27</v>
      </c>
      <c r="E360" s="30" t="s">
        <v>370</v>
      </c>
      <c r="F360" s="77" t="s">
        <v>32</v>
      </c>
      <c r="G360" s="31">
        <f>H360</f>
        <v>0</v>
      </c>
      <c r="H360" s="106">
        <f>H361</f>
        <v>0</v>
      </c>
      <c r="I360" s="106">
        <f>I361</f>
        <v>0</v>
      </c>
    </row>
    <row r="361" spans="1:9" ht="61.5" customHeight="1" hidden="1">
      <c r="A361" s="75" t="s">
        <v>76</v>
      </c>
      <c r="B361" s="76">
        <v>650</v>
      </c>
      <c r="C361" s="30" t="s">
        <v>158</v>
      </c>
      <c r="D361" s="77" t="s">
        <v>27</v>
      </c>
      <c r="E361" s="30" t="s">
        <v>370</v>
      </c>
      <c r="F361" s="77" t="s">
        <v>108</v>
      </c>
      <c r="G361" s="31">
        <f>H361</f>
        <v>0</v>
      </c>
      <c r="H361" s="106">
        <f>H362</f>
        <v>0</v>
      </c>
      <c r="I361" s="106">
        <f>I362</f>
        <v>0</v>
      </c>
    </row>
    <row r="362" spans="1:9" ht="61.5" customHeight="1" hidden="1">
      <c r="A362" s="75" t="s">
        <v>77</v>
      </c>
      <c r="B362" s="76">
        <v>650</v>
      </c>
      <c r="C362" s="30" t="s">
        <v>158</v>
      </c>
      <c r="D362" s="77" t="s">
        <v>27</v>
      </c>
      <c r="E362" s="30" t="s">
        <v>370</v>
      </c>
      <c r="F362" s="77" t="s">
        <v>109</v>
      </c>
      <c r="G362" s="31">
        <f>H362</f>
        <v>0</v>
      </c>
      <c r="H362" s="106">
        <f>H363</f>
        <v>0</v>
      </c>
      <c r="I362" s="106">
        <f>I363</f>
        <v>0</v>
      </c>
    </row>
    <row r="363" spans="1:9" ht="61.5" customHeight="1" hidden="1">
      <c r="A363" s="75" t="s">
        <v>78</v>
      </c>
      <c r="B363" s="76">
        <v>650</v>
      </c>
      <c r="C363" s="30" t="s">
        <v>158</v>
      </c>
      <c r="D363" s="77" t="s">
        <v>27</v>
      </c>
      <c r="E363" s="30" t="s">
        <v>370</v>
      </c>
      <c r="F363" s="77" t="s">
        <v>110</v>
      </c>
      <c r="G363" s="31">
        <f>H363</f>
        <v>0</v>
      </c>
      <c r="H363" s="106"/>
      <c r="I363" s="106"/>
    </row>
    <row r="364" spans="1:15" ht="101.25" customHeight="1" hidden="1">
      <c r="A364" s="171" t="s">
        <v>361</v>
      </c>
      <c r="B364" s="171">
        <v>650</v>
      </c>
      <c r="C364" s="188">
        <v>8</v>
      </c>
      <c r="D364" s="188">
        <v>1</v>
      </c>
      <c r="E364" s="189" t="s">
        <v>362</v>
      </c>
      <c r="F364" s="190" t="s">
        <v>32</v>
      </c>
      <c r="G364" s="191">
        <f aca="true" t="shared" si="10" ref="G364:G373">H364+I364</f>
        <v>0</v>
      </c>
      <c r="H364" s="192">
        <f>H365</f>
        <v>0</v>
      </c>
      <c r="I364" s="192"/>
      <c r="J364" s="193"/>
      <c r="K364"/>
      <c r="L364"/>
      <c r="M364"/>
      <c r="N364"/>
      <c r="O364"/>
    </row>
    <row r="365" spans="1:15" ht="111" customHeight="1" hidden="1">
      <c r="A365" s="171" t="s">
        <v>37</v>
      </c>
      <c r="B365" s="171">
        <v>650</v>
      </c>
      <c r="C365" s="188">
        <v>8</v>
      </c>
      <c r="D365" s="188">
        <v>1</v>
      </c>
      <c r="E365" s="189" t="s">
        <v>362</v>
      </c>
      <c r="F365" s="190" t="s">
        <v>38</v>
      </c>
      <c r="G365" s="191">
        <f t="shared" si="10"/>
        <v>0</v>
      </c>
      <c r="H365" s="192">
        <f>H366</f>
        <v>0</v>
      </c>
      <c r="I365" s="192"/>
      <c r="J365" s="193"/>
      <c r="K365"/>
      <c r="L365"/>
      <c r="M365"/>
      <c r="N365"/>
      <c r="O365"/>
    </row>
    <row r="366" spans="1:15" ht="63.75" customHeight="1" hidden="1">
      <c r="A366" s="171" t="s">
        <v>284</v>
      </c>
      <c r="B366" s="171">
        <v>650</v>
      </c>
      <c r="C366" s="188">
        <v>8</v>
      </c>
      <c r="D366" s="188">
        <v>1</v>
      </c>
      <c r="E366" s="189" t="s">
        <v>362</v>
      </c>
      <c r="F366" s="190" t="s">
        <v>285</v>
      </c>
      <c r="G366" s="191">
        <f t="shared" si="10"/>
        <v>0</v>
      </c>
      <c r="H366" s="192">
        <f>H367+H368</f>
        <v>0</v>
      </c>
      <c r="I366" s="192"/>
      <c r="J366" s="193"/>
      <c r="K366"/>
      <c r="L366"/>
      <c r="M366"/>
      <c r="N366"/>
      <c r="O366"/>
    </row>
    <row r="367" spans="1:15" ht="61.5" customHeight="1" hidden="1">
      <c r="A367" s="171" t="s">
        <v>286</v>
      </c>
      <c r="B367" s="171">
        <v>650</v>
      </c>
      <c r="C367" s="188">
        <v>8</v>
      </c>
      <c r="D367" s="188">
        <v>1</v>
      </c>
      <c r="E367" s="189" t="s">
        <v>362</v>
      </c>
      <c r="F367" s="190" t="s">
        <v>287</v>
      </c>
      <c r="G367" s="191">
        <f t="shared" si="10"/>
        <v>0</v>
      </c>
      <c r="H367" s="192"/>
      <c r="I367" s="192"/>
      <c r="J367" s="194"/>
      <c r="K367"/>
      <c r="L367"/>
      <c r="M367"/>
      <c r="N367"/>
      <c r="O367"/>
    </row>
    <row r="368" spans="1:15" ht="85.5" customHeight="1" hidden="1">
      <c r="A368" s="171" t="s">
        <v>288</v>
      </c>
      <c r="B368" s="171">
        <v>650</v>
      </c>
      <c r="C368" s="188">
        <v>8</v>
      </c>
      <c r="D368" s="188">
        <v>1</v>
      </c>
      <c r="E368" s="189" t="s">
        <v>362</v>
      </c>
      <c r="F368" s="190" t="s">
        <v>289</v>
      </c>
      <c r="G368" s="191">
        <f t="shared" si="10"/>
        <v>0</v>
      </c>
      <c r="H368" s="192"/>
      <c r="I368" s="192"/>
      <c r="J368" s="194"/>
      <c r="K368"/>
      <c r="L368"/>
      <c r="M368"/>
      <c r="N368"/>
      <c r="O368"/>
    </row>
    <row r="369" spans="1:15" ht="85.5" customHeight="1">
      <c r="A369" s="195" t="s">
        <v>374</v>
      </c>
      <c r="B369" s="195">
        <v>650</v>
      </c>
      <c r="C369" s="96" t="s">
        <v>96</v>
      </c>
      <c r="D369" s="96" t="s">
        <v>28</v>
      </c>
      <c r="E369" s="96" t="s">
        <v>97</v>
      </c>
      <c r="F369" s="96" t="s">
        <v>32</v>
      </c>
      <c r="G369" s="92">
        <f t="shared" si="10"/>
        <v>40400</v>
      </c>
      <c r="H369" s="196">
        <f>H370</f>
        <v>40400</v>
      </c>
      <c r="I369" s="196">
        <f>I370</f>
        <v>0</v>
      </c>
      <c r="J369" s="194"/>
      <c r="K369"/>
      <c r="L369"/>
      <c r="M369"/>
      <c r="N369"/>
      <c r="O369"/>
    </row>
    <row r="370" spans="1:15" ht="85.5" customHeight="1">
      <c r="A370" s="171" t="s">
        <v>375</v>
      </c>
      <c r="B370" s="195">
        <v>650</v>
      </c>
      <c r="C370" s="77" t="s">
        <v>96</v>
      </c>
      <c r="D370" s="77" t="s">
        <v>65</v>
      </c>
      <c r="E370" s="189">
        <v>7000000000</v>
      </c>
      <c r="F370" s="77" t="s">
        <v>32</v>
      </c>
      <c r="G370" s="31">
        <f t="shared" si="10"/>
        <v>40400</v>
      </c>
      <c r="H370" s="192">
        <f>H371</f>
        <v>40400</v>
      </c>
      <c r="I370" s="192"/>
      <c r="J370" s="194"/>
      <c r="K370"/>
      <c r="L370"/>
      <c r="M370"/>
      <c r="N370"/>
      <c r="O370"/>
    </row>
    <row r="371" spans="1:15" ht="85.5" customHeight="1">
      <c r="A371" s="171" t="s">
        <v>376</v>
      </c>
      <c r="B371" s="195">
        <v>650</v>
      </c>
      <c r="C371" s="77" t="s">
        <v>96</v>
      </c>
      <c r="D371" s="77" t="s">
        <v>65</v>
      </c>
      <c r="E371" s="189">
        <v>7000000000</v>
      </c>
      <c r="F371" s="77" t="s">
        <v>32</v>
      </c>
      <c r="G371" s="31">
        <f t="shared" si="10"/>
        <v>40400</v>
      </c>
      <c r="H371" s="192">
        <f>H372</f>
        <v>40400</v>
      </c>
      <c r="I371" s="192"/>
      <c r="J371" s="194"/>
      <c r="K371"/>
      <c r="L371"/>
      <c r="M371"/>
      <c r="N371"/>
      <c r="O371"/>
    </row>
    <row r="372" spans="1:15" ht="85.5" customHeight="1">
      <c r="A372" s="75" t="s">
        <v>76</v>
      </c>
      <c r="B372" s="195">
        <v>650</v>
      </c>
      <c r="C372" s="77" t="s">
        <v>96</v>
      </c>
      <c r="D372" s="77" t="s">
        <v>65</v>
      </c>
      <c r="E372" s="189">
        <v>7000020705</v>
      </c>
      <c r="F372" s="190">
        <v>200</v>
      </c>
      <c r="G372" s="31">
        <f t="shared" si="10"/>
        <v>40400</v>
      </c>
      <c r="H372" s="192">
        <f>H373</f>
        <v>40400</v>
      </c>
      <c r="I372" s="192"/>
      <c r="J372" s="194"/>
      <c r="K372"/>
      <c r="L372"/>
      <c r="M372"/>
      <c r="N372"/>
      <c r="O372"/>
    </row>
    <row r="373" spans="1:15" ht="85.5" customHeight="1">
      <c r="A373" s="75" t="s">
        <v>77</v>
      </c>
      <c r="B373" s="195">
        <v>650</v>
      </c>
      <c r="C373" s="77" t="s">
        <v>96</v>
      </c>
      <c r="D373" s="77" t="s">
        <v>65</v>
      </c>
      <c r="E373" s="189">
        <v>7000020705</v>
      </c>
      <c r="F373" s="190">
        <v>244</v>
      </c>
      <c r="G373" s="31">
        <f t="shared" si="10"/>
        <v>40400</v>
      </c>
      <c r="H373" s="192">
        <v>40400</v>
      </c>
      <c r="I373" s="192">
        <v>0</v>
      </c>
      <c r="J373" s="194"/>
      <c r="K373"/>
      <c r="L373"/>
      <c r="M373"/>
      <c r="N373"/>
      <c r="O373"/>
    </row>
    <row r="374" spans="1:15" ht="85.5" customHeight="1">
      <c r="A374" s="171"/>
      <c r="B374" s="171"/>
      <c r="C374" s="188"/>
      <c r="D374" s="188"/>
      <c r="E374" s="189"/>
      <c r="F374" s="190"/>
      <c r="G374" s="191"/>
      <c r="H374" s="192"/>
      <c r="I374" s="192"/>
      <c r="J374" s="194"/>
      <c r="K374"/>
      <c r="L374"/>
      <c r="M374"/>
      <c r="N374"/>
      <c r="O374"/>
    </row>
    <row r="375" spans="1:9" ht="39" customHeight="1">
      <c r="A375" s="147" t="s">
        <v>186</v>
      </c>
      <c r="B375" s="150">
        <v>650</v>
      </c>
      <c r="C375" s="150">
        <v>10</v>
      </c>
      <c r="D375" s="96" t="s">
        <v>27</v>
      </c>
      <c r="E375" s="96" t="s">
        <v>31</v>
      </c>
      <c r="F375" s="150">
        <v>0</v>
      </c>
      <c r="G375" s="31">
        <f aca="true" t="shared" si="11" ref="G375:G393">H375+I375</f>
        <v>120000</v>
      </c>
      <c r="H375" s="158">
        <f aca="true" t="shared" si="12" ref="H375:H380">H376</f>
        <v>120000</v>
      </c>
      <c r="I375" s="158">
        <f aca="true" t="shared" si="13" ref="I375:I380">I376</f>
        <v>0</v>
      </c>
    </row>
    <row r="376" spans="1:9" ht="30.75" customHeight="1">
      <c r="A376" s="75" t="s">
        <v>187</v>
      </c>
      <c r="B376" s="76">
        <v>650</v>
      </c>
      <c r="C376" s="76">
        <v>10</v>
      </c>
      <c r="D376" s="77" t="s">
        <v>27</v>
      </c>
      <c r="E376" s="77" t="s">
        <v>31</v>
      </c>
      <c r="F376" s="76">
        <v>0</v>
      </c>
      <c r="G376" s="31">
        <f t="shared" si="11"/>
        <v>120000</v>
      </c>
      <c r="H376" s="106">
        <f t="shared" si="12"/>
        <v>120000</v>
      </c>
      <c r="I376" s="106">
        <f t="shared" si="13"/>
        <v>0</v>
      </c>
    </row>
    <row r="377" spans="1:9" ht="30.75" customHeight="1">
      <c r="A377" s="75" t="s">
        <v>56</v>
      </c>
      <c r="B377" s="76">
        <v>650</v>
      </c>
      <c r="C377" s="76">
        <v>10</v>
      </c>
      <c r="D377" s="77" t="s">
        <v>27</v>
      </c>
      <c r="E377" s="76">
        <v>7000000000</v>
      </c>
      <c r="F377" s="76">
        <v>0</v>
      </c>
      <c r="G377" s="31">
        <f t="shared" si="11"/>
        <v>120000</v>
      </c>
      <c r="H377" s="106">
        <f t="shared" si="12"/>
        <v>120000</v>
      </c>
      <c r="I377" s="106">
        <f t="shared" si="13"/>
        <v>0</v>
      </c>
    </row>
    <row r="378" spans="1:9" ht="29.25" customHeight="1">
      <c r="A378" s="75" t="s">
        <v>74</v>
      </c>
      <c r="B378" s="76">
        <v>650</v>
      </c>
      <c r="C378" s="76">
        <v>10</v>
      </c>
      <c r="D378" s="77" t="s">
        <v>27</v>
      </c>
      <c r="E378" s="76">
        <v>7000099990</v>
      </c>
      <c r="F378" s="76">
        <v>0</v>
      </c>
      <c r="G378" s="31">
        <f t="shared" si="11"/>
        <v>120000</v>
      </c>
      <c r="H378" s="106">
        <f t="shared" si="12"/>
        <v>120000</v>
      </c>
      <c r="I378" s="106">
        <f t="shared" si="13"/>
        <v>0</v>
      </c>
    </row>
    <row r="379" spans="1:9" ht="39.75" customHeight="1">
      <c r="A379" s="75" t="s">
        <v>188</v>
      </c>
      <c r="B379" s="76">
        <v>650</v>
      </c>
      <c r="C379" s="76">
        <v>10</v>
      </c>
      <c r="D379" s="77" t="s">
        <v>27</v>
      </c>
      <c r="E379" s="76">
        <v>7000099990</v>
      </c>
      <c r="F379" s="76">
        <v>300</v>
      </c>
      <c r="G379" s="31">
        <f t="shared" si="11"/>
        <v>120000</v>
      </c>
      <c r="H379" s="106">
        <f t="shared" si="12"/>
        <v>120000</v>
      </c>
      <c r="I379" s="106">
        <f t="shared" si="13"/>
        <v>0</v>
      </c>
    </row>
    <row r="380" spans="1:9" ht="40.5" customHeight="1">
      <c r="A380" s="75" t="s">
        <v>189</v>
      </c>
      <c r="B380" s="76">
        <v>650</v>
      </c>
      <c r="C380" s="76">
        <v>10</v>
      </c>
      <c r="D380" s="77" t="s">
        <v>27</v>
      </c>
      <c r="E380" s="76">
        <v>7000099990</v>
      </c>
      <c r="F380" s="76">
        <v>310</v>
      </c>
      <c r="G380" s="31">
        <f t="shared" si="11"/>
        <v>120000</v>
      </c>
      <c r="H380" s="106">
        <f t="shared" si="12"/>
        <v>120000</v>
      </c>
      <c r="I380" s="106">
        <f t="shared" si="13"/>
        <v>0</v>
      </c>
    </row>
    <row r="381" spans="1:9" ht="39.75" customHeight="1" hidden="1">
      <c r="A381" s="75" t="s">
        <v>190</v>
      </c>
      <c r="B381" s="76">
        <v>650</v>
      </c>
      <c r="C381" s="76">
        <v>10</v>
      </c>
      <c r="D381" s="77" t="s">
        <v>27</v>
      </c>
      <c r="E381" s="76">
        <v>7000099990</v>
      </c>
      <c r="F381" s="76">
        <v>312</v>
      </c>
      <c r="G381" s="31">
        <f t="shared" si="11"/>
        <v>120000</v>
      </c>
      <c r="H381" s="106">
        <v>120000</v>
      </c>
      <c r="I381" s="106">
        <v>0</v>
      </c>
    </row>
    <row r="382" spans="1:9" ht="30.75" customHeight="1">
      <c r="A382" s="147" t="s">
        <v>191</v>
      </c>
      <c r="B382" s="150">
        <v>650</v>
      </c>
      <c r="C382" s="96" t="s">
        <v>192</v>
      </c>
      <c r="D382" s="96" t="s">
        <v>27</v>
      </c>
      <c r="E382" s="96" t="s">
        <v>31</v>
      </c>
      <c r="F382" s="96" t="s">
        <v>32</v>
      </c>
      <c r="G382" s="31">
        <f t="shared" si="11"/>
        <v>2288597.1900000004</v>
      </c>
      <c r="H382" s="158">
        <f>H383+H396</f>
        <v>2288597.1900000004</v>
      </c>
      <c r="I382" s="158">
        <f>I383+I396</f>
        <v>0</v>
      </c>
    </row>
    <row r="383" spans="1:9" ht="34.5" customHeight="1">
      <c r="A383" s="75" t="s">
        <v>193</v>
      </c>
      <c r="B383" s="76">
        <v>650</v>
      </c>
      <c r="C383" s="77" t="s">
        <v>192</v>
      </c>
      <c r="D383" s="77" t="s">
        <v>27</v>
      </c>
      <c r="E383" s="77" t="s">
        <v>31</v>
      </c>
      <c r="F383" s="77" t="s">
        <v>32</v>
      </c>
      <c r="G383" s="31">
        <f t="shared" si="11"/>
        <v>1854054.1700000002</v>
      </c>
      <c r="H383" s="106">
        <f>H384</f>
        <v>1854054.1700000002</v>
      </c>
      <c r="I383" s="106">
        <f>I384</f>
        <v>0</v>
      </c>
    </row>
    <row r="384" spans="1:9" ht="75">
      <c r="A384" s="75" t="s">
        <v>377</v>
      </c>
      <c r="B384" s="76">
        <v>650</v>
      </c>
      <c r="C384" s="77" t="s">
        <v>192</v>
      </c>
      <c r="D384" s="77" t="s">
        <v>27</v>
      </c>
      <c r="E384" s="77" t="s">
        <v>195</v>
      </c>
      <c r="F384" s="77" t="s">
        <v>32</v>
      </c>
      <c r="G384" s="31">
        <f t="shared" si="11"/>
        <v>1854054.1700000002</v>
      </c>
      <c r="H384" s="106">
        <f>H386</f>
        <v>1854054.1700000002</v>
      </c>
      <c r="I384" s="106">
        <f>I386</f>
        <v>0</v>
      </c>
    </row>
    <row r="385" spans="1:9" ht="31.5">
      <c r="A385" s="197" t="s">
        <v>378</v>
      </c>
      <c r="B385" s="76">
        <v>650</v>
      </c>
      <c r="C385" s="77" t="s">
        <v>192</v>
      </c>
      <c r="D385" s="77" t="s">
        <v>27</v>
      </c>
      <c r="E385" s="77" t="s">
        <v>379</v>
      </c>
      <c r="F385" s="77" t="s">
        <v>32</v>
      </c>
      <c r="G385" s="31">
        <f t="shared" si="11"/>
        <v>1854054.1700000002</v>
      </c>
      <c r="H385" s="106">
        <f>H386</f>
        <v>1854054.1700000002</v>
      </c>
      <c r="I385" s="106"/>
    </row>
    <row r="386" spans="1:9" ht="51.75" customHeight="1">
      <c r="A386" s="75" t="s">
        <v>74</v>
      </c>
      <c r="B386" s="76">
        <v>650</v>
      </c>
      <c r="C386" s="77" t="s">
        <v>192</v>
      </c>
      <c r="D386" s="77" t="s">
        <v>27</v>
      </c>
      <c r="E386" s="77" t="s">
        <v>380</v>
      </c>
      <c r="F386" s="77" t="s">
        <v>32</v>
      </c>
      <c r="G386" s="31">
        <f t="shared" si="11"/>
        <v>1854054.1700000002</v>
      </c>
      <c r="H386" s="106">
        <f>H387+H392</f>
        <v>1854054.1700000002</v>
      </c>
      <c r="I386" s="106">
        <f>I387+I392</f>
        <v>0</v>
      </c>
    </row>
    <row r="387" spans="1:9" ht="107.25" customHeight="1">
      <c r="A387" s="75" t="s">
        <v>37</v>
      </c>
      <c r="B387" s="76">
        <v>650</v>
      </c>
      <c r="C387" s="77" t="s">
        <v>192</v>
      </c>
      <c r="D387" s="77" t="s">
        <v>27</v>
      </c>
      <c r="E387" s="77" t="s">
        <v>380</v>
      </c>
      <c r="F387" s="76">
        <v>100</v>
      </c>
      <c r="G387" s="31">
        <f t="shared" si="11"/>
        <v>1326893.2600000002</v>
      </c>
      <c r="H387" s="106">
        <f>H388</f>
        <v>1326893.2600000002</v>
      </c>
      <c r="I387" s="106">
        <f>I388</f>
        <v>0</v>
      </c>
    </row>
    <row r="388" spans="1:9" ht="56.25" customHeight="1">
      <c r="A388" s="149" t="s">
        <v>179</v>
      </c>
      <c r="B388" s="76">
        <v>650</v>
      </c>
      <c r="C388" s="77" t="s">
        <v>192</v>
      </c>
      <c r="D388" s="77" t="s">
        <v>27</v>
      </c>
      <c r="E388" s="77" t="s">
        <v>380</v>
      </c>
      <c r="F388" s="76">
        <v>110</v>
      </c>
      <c r="G388" s="31">
        <f t="shared" si="11"/>
        <v>1326893.2600000002</v>
      </c>
      <c r="H388" s="106">
        <f>H389+H390+H391</f>
        <v>1326893.2600000002</v>
      </c>
      <c r="I388" s="106">
        <f>I389+I390+I391</f>
        <v>0</v>
      </c>
    </row>
    <row r="389" spans="1:9" ht="38.25" customHeight="1">
      <c r="A389" s="75" t="s">
        <v>180</v>
      </c>
      <c r="B389" s="76">
        <v>650</v>
      </c>
      <c r="C389" s="77" t="s">
        <v>192</v>
      </c>
      <c r="D389" s="77" t="s">
        <v>27</v>
      </c>
      <c r="E389" s="77" t="s">
        <v>380</v>
      </c>
      <c r="F389" s="76">
        <v>111</v>
      </c>
      <c r="G389" s="31">
        <f t="shared" si="11"/>
        <v>1061922.11</v>
      </c>
      <c r="H389" s="106">
        <v>1061922.11</v>
      </c>
      <c r="I389" s="106">
        <v>0</v>
      </c>
    </row>
    <row r="390" spans="1:9" ht="63" customHeight="1">
      <c r="A390" s="75" t="s">
        <v>181</v>
      </c>
      <c r="B390" s="76">
        <v>650</v>
      </c>
      <c r="C390" s="77" t="s">
        <v>192</v>
      </c>
      <c r="D390" s="77" t="s">
        <v>27</v>
      </c>
      <c r="E390" s="77" t="s">
        <v>380</v>
      </c>
      <c r="F390" s="76">
        <v>112</v>
      </c>
      <c r="G390" s="31">
        <f t="shared" si="11"/>
        <v>0</v>
      </c>
      <c r="H390" s="106">
        <v>0</v>
      </c>
      <c r="I390" s="106">
        <v>0</v>
      </c>
    </row>
    <row r="391" spans="1:9" ht="81" customHeight="1">
      <c r="A391" s="75" t="s">
        <v>197</v>
      </c>
      <c r="B391" s="76">
        <v>650</v>
      </c>
      <c r="C391" s="77" t="s">
        <v>192</v>
      </c>
      <c r="D391" s="77" t="s">
        <v>27</v>
      </c>
      <c r="E391" s="77" t="s">
        <v>380</v>
      </c>
      <c r="F391" s="76">
        <v>119</v>
      </c>
      <c r="G391" s="31">
        <f t="shared" si="11"/>
        <v>264971.15</v>
      </c>
      <c r="H391" s="106">
        <v>264971.15</v>
      </c>
      <c r="I391" s="106">
        <v>0</v>
      </c>
    </row>
    <row r="392" spans="1:9" ht="58.5" customHeight="1">
      <c r="A392" s="75" t="s">
        <v>76</v>
      </c>
      <c r="B392" s="76">
        <v>650</v>
      </c>
      <c r="C392" s="77" t="s">
        <v>192</v>
      </c>
      <c r="D392" s="77" t="s">
        <v>27</v>
      </c>
      <c r="E392" s="77" t="s">
        <v>380</v>
      </c>
      <c r="F392" s="76">
        <v>200</v>
      </c>
      <c r="G392" s="31">
        <f t="shared" si="11"/>
        <v>527160.9099999999</v>
      </c>
      <c r="H392" s="106">
        <f>H393</f>
        <v>527160.9099999999</v>
      </c>
      <c r="I392" s="106">
        <f>I393</f>
        <v>0</v>
      </c>
    </row>
    <row r="393" spans="1:9" ht="63" customHeight="1">
      <c r="A393" s="75" t="s">
        <v>77</v>
      </c>
      <c r="B393" s="76">
        <v>650</v>
      </c>
      <c r="C393" s="77" t="s">
        <v>192</v>
      </c>
      <c r="D393" s="77" t="s">
        <v>27</v>
      </c>
      <c r="E393" s="77" t="s">
        <v>380</v>
      </c>
      <c r="F393" s="76">
        <v>240</v>
      </c>
      <c r="G393" s="31">
        <f t="shared" si="11"/>
        <v>527160.9099999999</v>
      </c>
      <c r="H393" s="106">
        <f>H395+H394</f>
        <v>527160.9099999999</v>
      </c>
      <c r="I393" s="106">
        <f>I395</f>
        <v>0</v>
      </c>
    </row>
    <row r="394" spans="1:256" s="67" customFormat="1" ht="63" customHeight="1">
      <c r="A394" s="42" t="s">
        <v>78</v>
      </c>
      <c r="B394" s="86">
        <v>650</v>
      </c>
      <c r="C394" s="153" t="s">
        <v>192</v>
      </c>
      <c r="D394" s="153" t="s">
        <v>27</v>
      </c>
      <c r="E394" s="77" t="s">
        <v>380</v>
      </c>
      <c r="F394" s="86">
        <v>244</v>
      </c>
      <c r="G394" s="35">
        <f>H394</f>
        <v>264114.72</v>
      </c>
      <c r="H394" s="35">
        <v>264114.72</v>
      </c>
      <c r="I394" s="68"/>
      <c r="IN394" s="155"/>
      <c r="IO394" s="155"/>
      <c r="IP394" s="155"/>
      <c r="IQ394" s="155"/>
      <c r="IR394" s="155"/>
      <c r="IS394" s="155"/>
      <c r="IT394" s="155"/>
      <c r="IU394" s="155"/>
      <c r="IV394" s="155"/>
    </row>
    <row r="395" spans="1:256" s="67" customFormat="1" ht="56.25" customHeight="1">
      <c r="A395" s="42" t="s">
        <v>264</v>
      </c>
      <c r="B395" s="86">
        <v>650</v>
      </c>
      <c r="C395" s="153" t="s">
        <v>192</v>
      </c>
      <c r="D395" s="153" t="s">
        <v>27</v>
      </c>
      <c r="E395" s="77" t="s">
        <v>380</v>
      </c>
      <c r="F395" s="86">
        <v>247</v>
      </c>
      <c r="G395" s="35">
        <f aca="true" t="shared" si="14" ref="G395:G401">H395+I395</f>
        <v>263046.19</v>
      </c>
      <c r="H395" s="35">
        <v>263046.19</v>
      </c>
      <c r="I395" s="198">
        <v>0</v>
      </c>
      <c r="IN395" s="155"/>
      <c r="IO395" s="155"/>
      <c r="IP395" s="155"/>
      <c r="IQ395" s="155"/>
      <c r="IR395" s="155"/>
      <c r="IS395" s="155"/>
      <c r="IT395" s="155"/>
      <c r="IU395" s="155"/>
      <c r="IV395" s="155"/>
    </row>
    <row r="396" spans="1:9" ht="45.75" customHeight="1">
      <c r="A396" s="147" t="s">
        <v>56</v>
      </c>
      <c r="B396" s="150">
        <v>650</v>
      </c>
      <c r="C396" s="96" t="s">
        <v>192</v>
      </c>
      <c r="D396" s="96" t="s">
        <v>27</v>
      </c>
      <c r="E396" s="96" t="s">
        <v>57</v>
      </c>
      <c r="F396" s="96" t="s">
        <v>32</v>
      </c>
      <c r="G396" s="199">
        <f t="shared" si="14"/>
        <v>434543.02</v>
      </c>
      <c r="H396" s="199">
        <f>H397</f>
        <v>434543.02</v>
      </c>
      <c r="I396" s="199">
        <v>0</v>
      </c>
    </row>
    <row r="397" spans="1:9" ht="33" customHeight="1">
      <c r="A397" s="75" t="s">
        <v>74</v>
      </c>
      <c r="B397" s="76">
        <v>650</v>
      </c>
      <c r="C397" s="77" t="s">
        <v>192</v>
      </c>
      <c r="D397" s="77" t="s">
        <v>27</v>
      </c>
      <c r="E397" s="77" t="s">
        <v>256</v>
      </c>
      <c r="F397" s="77" t="s">
        <v>32</v>
      </c>
      <c r="G397" s="115">
        <f t="shared" si="14"/>
        <v>434543.02</v>
      </c>
      <c r="H397" s="115">
        <f>H398+H400</f>
        <v>434543.02</v>
      </c>
      <c r="I397" s="115">
        <v>0</v>
      </c>
    </row>
    <row r="398" spans="1:9" ht="109.5" customHeight="1">
      <c r="A398" s="75" t="s">
        <v>37</v>
      </c>
      <c r="B398" s="76">
        <v>650</v>
      </c>
      <c r="C398" s="77" t="s">
        <v>192</v>
      </c>
      <c r="D398" s="77" t="s">
        <v>27</v>
      </c>
      <c r="E398" s="77" t="s">
        <v>256</v>
      </c>
      <c r="F398" s="76">
        <v>100</v>
      </c>
      <c r="G398" s="115">
        <f t="shared" si="14"/>
        <v>287004.24</v>
      </c>
      <c r="H398" s="115">
        <f>H399</f>
        <v>287004.24</v>
      </c>
      <c r="I398" s="115"/>
    </row>
    <row r="399" spans="1:9" ht="56.25" customHeight="1">
      <c r="A399" s="149" t="s">
        <v>179</v>
      </c>
      <c r="B399" s="76">
        <v>650</v>
      </c>
      <c r="C399" s="77" t="s">
        <v>192</v>
      </c>
      <c r="D399" s="77" t="s">
        <v>27</v>
      </c>
      <c r="E399" s="77" t="s">
        <v>256</v>
      </c>
      <c r="F399" s="76">
        <v>110</v>
      </c>
      <c r="G399" s="115">
        <f t="shared" si="14"/>
        <v>287004.24</v>
      </c>
      <c r="H399" s="115">
        <v>287004.24</v>
      </c>
      <c r="I399" s="115"/>
    </row>
    <row r="400" spans="1:9" ht="56.25" customHeight="1">
      <c r="A400" s="75" t="s">
        <v>76</v>
      </c>
      <c r="B400" s="76">
        <v>650</v>
      </c>
      <c r="C400" s="77" t="s">
        <v>192</v>
      </c>
      <c r="D400" s="77" t="s">
        <v>27</v>
      </c>
      <c r="E400" s="77" t="s">
        <v>256</v>
      </c>
      <c r="F400" s="77" t="s">
        <v>108</v>
      </c>
      <c r="G400" s="115">
        <f t="shared" si="14"/>
        <v>147538.78</v>
      </c>
      <c r="H400" s="115">
        <f>H401</f>
        <v>147538.78</v>
      </c>
      <c r="I400" s="115">
        <f>I401</f>
        <v>0</v>
      </c>
    </row>
    <row r="401" spans="1:9" ht="56.25" customHeight="1">
      <c r="A401" s="75" t="s">
        <v>77</v>
      </c>
      <c r="B401" s="76">
        <v>650</v>
      </c>
      <c r="C401" s="77" t="s">
        <v>192</v>
      </c>
      <c r="D401" s="77" t="s">
        <v>27</v>
      </c>
      <c r="E401" s="77" t="s">
        <v>256</v>
      </c>
      <c r="F401" s="77" t="s">
        <v>109</v>
      </c>
      <c r="G401" s="115">
        <f t="shared" si="14"/>
        <v>147538.78</v>
      </c>
      <c r="H401" s="119">
        <v>147538.78</v>
      </c>
      <c r="I401" s="119">
        <v>0</v>
      </c>
    </row>
    <row r="402" spans="1:9" ht="18.75">
      <c r="A402" s="200"/>
      <c r="B402" s="200"/>
      <c r="C402" s="200"/>
      <c r="D402" s="200"/>
      <c r="E402" s="200"/>
      <c r="F402" s="200"/>
      <c r="G402" s="200"/>
      <c r="H402" s="200"/>
      <c r="I402" s="200"/>
    </row>
    <row r="403" spans="1:9" ht="18.75">
      <c r="A403" s="200"/>
      <c r="B403" s="200"/>
      <c r="C403" s="200"/>
      <c r="D403" s="200"/>
      <c r="E403" s="200"/>
      <c r="F403" s="200"/>
      <c r="G403" s="200"/>
      <c r="H403" s="200"/>
      <c r="I403" s="200"/>
    </row>
    <row r="404" spans="1:9" ht="18.75">
      <c r="A404" s="200"/>
      <c r="B404" s="200"/>
      <c r="C404" s="200"/>
      <c r="D404" s="200"/>
      <c r="E404" s="200"/>
      <c r="F404" s="200"/>
      <c r="G404" s="200"/>
      <c r="H404" s="200"/>
      <c r="I404" s="200"/>
    </row>
    <row r="405" spans="1:9" ht="18.75">
      <c r="A405" s="200"/>
      <c r="B405" s="200"/>
      <c r="C405" s="200"/>
      <c r="D405" s="200"/>
      <c r="E405" s="200"/>
      <c r="F405" s="200"/>
      <c r="G405" s="200"/>
      <c r="H405" s="200"/>
      <c r="I405" s="200"/>
    </row>
    <row r="406" spans="1:9" ht="18.75">
      <c r="A406" s="200"/>
      <c r="B406" s="200"/>
      <c r="C406" s="200"/>
      <c r="D406" s="200"/>
      <c r="E406" s="200"/>
      <c r="F406" s="200"/>
      <c r="G406" s="200"/>
      <c r="H406" s="200"/>
      <c r="I406" s="200"/>
    </row>
  </sheetData>
  <sheetProtection selectLockedCells="1" selectUnlockedCells="1"/>
  <mergeCells count="6">
    <mergeCell ref="G1:I1"/>
    <mergeCell ref="H2:I2"/>
    <mergeCell ref="H3:I3"/>
    <mergeCell ref="H4:I4"/>
    <mergeCell ref="H5:I5"/>
    <mergeCell ref="A8:I8"/>
  </mergeCells>
  <printOptions/>
  <pageMargins left="0.7083333333333334" right="0.5118055555555555" top="0.5513888888888889" bottom="0.5513888888888889" header="0.5118055555555555" footer="0.5118055555555555"/>
  <pageSetup fitToHeight="20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2022-01-10T10:53:01Z</cp:lastPrinted>
  <dcterms:modified xsi:type="dcterms:W3CDTF">2022-01-10T10:54:17Z</dcterms:modified>
  <cp:category/>
  <cp:version/>
  <cp:contentType/>
  <cp:contentStatus/>
</cp:coreProperties>
</file>